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mc:AlternateContent xmlns:mc="http://schemas.openxmlformats.org/markup-compatibility/2006">
    <mc:Choice Requires="x15">
      <x15ac:absPath xmlns:x15ac="http://schemas.microsoft.com/office/spreadsheetml/2010/11/ac" url="https://idbg-my.sharepoint.com/personal/catalinaa_iadb_org/Documents/Documents/#2023/Publications/Dataset 2022/2022-climate-finance-database/"/>
    </mc:Choice>
  </mc:AlternateContent>
  <xr:revisionPtr revIDLastSave="16" documentId="8_{2CDA17FC-3F50-4B1D-A5E3-25789621B471}" xr6:coauthVersionLast="47" xr6:coauthVersionMax="47" xr10:uidLastSave="{5A530F56-C157-4F66-AFBE-F4DB88B752BB}"/>
  <bookViews>
    <workbookView xWindow="28680" yWindow="-120" windowWidth="29040" windowHeight="15840" tabRatio="871" activeTab="1" xr2:uid="{00000000-000D-0000-FFFF-FFFF00000000}"/>
  </bookViews>
  <sheets>
    <sheet name="Intro" sheetId="7" r:id="rId1"/>
    <sheet name="Methodology" sheetId="8" r:id="rId2"/>
    <sheet name="Overview" sheetId="9" r:id="rId3"/>
    <sheet name="By Country" sheetId="13" r:id="rId4"/>
    <sheet name="By Category" sheetId="4" r:id="rId5"/>
    <sheet name="IDB Project-level Data" sheetId="14" r:id="rId6"/>
    <sheet name="Data1" sheetId="11" state="hidden" r:id="rId7"/>
    <sheet name="Data2" sheetId="12"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'By Category'!$B$35:$C$46</definedName>
    <definedName name="_xlnm._FilterDatabase" localSheetId="3" hidden="1">'By Country'!$B$3:$H$30</definedName>
    <definedName name="_xlnm._FilterDatabase" localSheetId="5" hidden="1">'IDB Project-level Data'!$A$1:$T$648</definedName>
    <definedName name="_Key1" localSheetId="3" hidden="1">#REF!</definedName>
    <definedName name="_Key1" localSheetId="6" hidden="1">#REF!</definedName>
    <definedName name="_Key1" localSheetId="7" hidden="1">#REF!</definedName>
    <definedName name="_Key1" localSheetId="0" hidden="1">#REF!</definedName>
    <definedName name="_Key1" localSheetId="1" hidden="1">#REF!</definedName>
    <definedName name="_Key1" localSheetId="2" hidden="1">#REF!</definedName>
    <definedName name="_Key1" hidden="1">#REF!</definedName>
    <definedName name="_key2" localSheetId="3" hidden="1">#REF!</definedName>
    <definedName name="_key2" localSheetId="6" hidden="1">#REF!</definedName>
    <definedName name="_key2" localSheetId="7" hidden="1">#REF!</definedName>
    <definedName name="_key2" localSheetId="0" hidden="1">#REF!</definedName>
    <definedName name="_key2" localSheetId="1" hidden="1">#REF!</definedName>
    <definedName name="_key2" localSheetId="2" hidden="1">#REF!</definedName>
    <definedName name="_key2" hidden="1">#REF!</definedName>
    <definedName name="_Order1" hidden="1">255</definedName>
    <definedName name="_qk2">#N/A</definedName>
    <definedName name="_Sort" localSheetId="3" hidden="1">#REF!</definedName>
    <definedName name="_Sort" localSheetId="6" hidden="1">#REF!</definedName>
    <definedName name="_Sort" localSheetId="7" hidden="1">#REF!</definedName>
    <definedName name="_Sort" localSheetId="0" hidden="1">#REF!</definedName>
    <definedName name="_Sort" localSheetId="1" hidden="1">#REF!</definedName>
    <definedName name="_Sort" localSheetId="2"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3">#REF!</definedName>
    <definedName name="bdgfy1" localSheetId="6">#REF!</definedName>
    <definedName name="bdgfy1" localSheetId="7">#REF!</definedName>
    <definedName name="bdgfy1" localSheetId="0">#REF!</definedName>
    <definedName name="bdgfy1" localSheetId="1">#REF!</definedName>
    <definedName name="bdgfy1" localSheetId="2">#REF!</definedName>
    <definedName name="bdgfy1">#REF!</definedName>
    <definedName name="bdgfy2" localSheetId="3">#REF!</definedName>
    <definedName name="bdgfy2" localSheetId="6">#REF!</definedName>
    <definedName name="bdgfy2" localSheetId="7">#REF!</definedName>
    <definedName name="bdgfy2" localSheetId="0">#REF!</definedName>
    <definedName name="bdgfy2" localSheetId="1">#REF!</definedName>
    <definedName name="bdgfy2" localSheetId="2">#REF!</definedName>
    <definedName name="bdgfy2">#REF!</definedName>
    <definedName name="bdgfy3" localSheetId="3">#REF!</definedName>
    <definedName name="bdgfy3" localSheetId="6">#REF!</definedName>
    <definedName name="bdgfy3" localSheetId="7">#REF!</definedName>
    <definedName name="bdgfy3" localSheetId="0">#REF!</definedName>
    <definedName name="bdgfy3" localSheetId="1">#REF!</definedName>
    <definedName name="bdgfy3" localSheetId="2">#REF!</definedName>
    <definedName name="bdgfy3">#REF!</definedName>
    <definedName name="brdfy" localSheetId="3">#REF!</definedName>
    <definedName name="brdfy" localSheetId="6">#REF!</definedName>
    <definedName name="brdfy" localSheetId="7">#REF!</definedName>
    <definedName name="brdfy" localSheetId="0">#REF!</definedName>
    <definedName name="brdfy" localSheetId="1">#REF!</definedName>
    <definedName name="brdfy" localSheetId="2">#REF!</definedName>
    <definedName name="brdfy">#REF!</definedName>
    <definedName name="CC" localSheetId="3">#REF!</definedName>
    <definedName name="CC" localSheetId="6">#REF!</definedName>
    <definedName name="CC" localSheetId="7">#REF!</definedName>
    <definedName name="CC" localSheetId="0">#REF!</definedName>
    <definedName name="CC" localSheetId="1">#REF!</definedName>
    <definedName name="CC" localSheetId="2">#REF!</definedName>
    <definedName name="CC">#REF!</definedName>
    <definedName name="cd">#N/A</definedName>
    <definedName name="chart">#N/A</definedName>
    <definedName name="Countries">Data1!$B$13:$B$39</definedName>
    <definedName name="darn">#N/A</definedName>
    <definedName name="data" localSheetId="3">#REF!</definedName>
    <definedName name="data" localSheetId="6">#REF!</definedName>
    <definedName name="data" localSheetId="7">#REF!</definedName>
    <definedName name="data" localSheetId="0">#REF!</definedName>
    <definedName name="data" localSheetId="1">#REF!</definedName>
    <definedName name="data" localSheetId="2">#REF!</definedName>
    <definedName name="data">#REF!</definedName>
    <definedName name="data2" localSheetId="3">#REF!</definedName>
    <definedName name="data2" localSheetId="6">#REF!</definedName>
    <definedName name="data2" localSheetId="7">#REF!</definedName>
    <definedName name="data2" localSheetId="0">#REF!</definedName>
    <definedName name="data2" localSheetId="1">#REF!</definedName>
    <definedName name="data2" localSheetId="2">#REF!</definedName>
    <definedName name="data2">#REF!</definedName>
    <definedName name="EO" localSheetId="3">#REF!</definedName>
    <definedName name="EO" localSheetId="6">#REF!</definedName>
    <definedName name="EO" localSheetId="7">#REF!</definedName>
    <definedName name="EO" localSheetId="0">#REF!</definedName>
    <definedName name="EO" localSheetId="1">#REF!</definedName>
    <definedName name="EO" localSheetId="2">#REF!</definedName>
    <definedName name="EO">#REF!</definedName>
    <definedName name="ess">#N/A</definedName>
    <definedName name="EU" localSheetId="3">#REF!</definedName>
    <definedName name="EU" localSheetId="6">#REF!</definedName>
    <definedName name="EU" localSheetId="7">#REF!</definedName>
    <definedName name="EU" localSheetId="0">#REF!</definedName>
    <definedName name="EU" localSheetId="1">#REF!</definedName>
    <definedName name="EU" localSheetId="2">#REF!</definedName>
    <definedName name="EU">#REF!</definedName>
    <definedName name="EY" localSheetId="3">#REF!</definedName>
    <definedName name="EY" localSheetId="6">#REF!</definedName>
    <definedName name="EY" localSheetId="7">#REF!</definedName>
    <definedName name="EY" localSheetId="0">#REF!</definedName>
    <definedName name="EY" localSheetId="1">#REF!</definedName>
    <definedName name="EY" localSheetId="2">#REF!</definedName>
    <definedName name="EY">#REF!</definedName>
    <definedName name="FindActuals" localSheetId="3">OFFSET(#REF!,0,0,MATCH("*",#REF!, -1))</definedName>
    <definedName name="FindActuals" localSheetId="6">OFFSET(#REF!,0,0,MATCH("*",#REF!, -1))</definedName>
    <definedName name="FindActuals" localSheetId="7">OFFSET(#REF!,0,0,MATCH("*",#REF!, -1))</definedName>
    <definedName name="FindActuals" localSheetId="0">OFFSET(#REF!,0,0,MATCH("*",#REF!, -1))</definedName>
    <definedName name="FindActuals" localSheetId="1">OFFSET(#REF!,0,0,MATCH("*",#REF!, -1))</definedName>
    <definedName name="FindActuals" localSheetId="2">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3">#REF!</definedName>
    <definedName name="fy_1" localSheetId="6">#REF!</definedName>
    <definedName name="fy_1" localSheetId="7">#REF!</definedName>
    <definedName name="fy_1" localSheetId="0">#REF!</definedName>
    <definedName name="fy_1" localSheetId="1">#REF!</definedName>
    <definedName name="fy_1" localSheetId="2">#REF!</definedName>
    <definedName name="fy_1">#REF!</definedName>
    <definedName name="fy_2" localSheetId="3">#REF!</definedName>
    <definedName name="fy_2" localSheetId="6">#REF!</definedName>
    <definedName name="fy_2" localSheetId="7">#REF!</definedName>
    <definedName name="fy_2" localSheetId="0">#REF!</definedName>
    <definedName name="fy_2" localSheetId="1">#REF!</definedName>
    <definedName name="fy_2" localSheetId="2">#REF!</definedName>
    <definedName name="fy_2">#REF!</definedName>
    <definedName name="fy_3" localSheetId="3">#REF!</definedName>
    <definedName name="fy_3" localSheetId="6">#REF!</definedName>
    <definedName name="fy_3" localSheetId="7">#REF!</definedName>
    <definedName name="fy_3" localSheetId="0">#REF!</definedName>
    <definedName name="fy_3" localSheetId="1">#REF!</definedName>
    <definedName name="fy_3" localSheetId="2">#REF!</definedName>
    <definedName name="fy_3">#REF!</definedName>
    <definedName name="FY97_99_LAR" localSheetId="3">#REF!</definedName>
    <definedName name="FY97_99_LAR" localSheetId="6">#REF!</definedName>
    <definedName name="FY97_99_LAR" localSheetId="7">#REF!</definedName>
    <definedName name="FY97_99_LAR" localSheetId="0">#REF!</definedName>
    <definedName name="FY97_99_LAR" localSheetId="1">#REF!</definedName>
    <definedName name="FY97_99_LAR" localSheetId="2">#REF!</definedName>
    <definedName name="FY97_99_LAR">#REF!</definedName>
    <definedName name="Guarantee" localSheetId="3">OFFSET(#REF!,0,0,MATCH("*",#REF!,-1))</definedName>
    <definedName name="Guarantee" localSheetId="6">OFFSET(#REF!,0,0,MATCH("*",#REF!,-1))</definedName>
    <definedName name="Guarantee" localSheetId="7">OFFSET(#REF!,0,0,MATCH("*",#REF!,-1))</definedName>
    <definedName name="Guarantee" localSheetId="0">OFFSET(#REF!,0,0,MATCH("*",#REF!,-1))</definedName>
    <definedName name="Guarantee" localSheetId="1">OFFSET(#REF!,0,0,MATCH("*",#REF!,-1))</definedName>
    <definedName name="Guarantee" localSheetId="2">OFFSET(#REF!,0,0,MATCH("*",#REF!,-1))</definedName>
    <definedName name="Guarantee">OFFSET(#REF!,0,0,MATCH("*",#REF!,-1))</definedName>
    <definedName name="hlHome" localSheetId="3" hidden="1">#REF!</definedName>
    <definedName name="hlHome" localSheetId="6" hidden="1">#REF!</definedName>
    <definedName name="hlHome" localSheetId="7" hidden="1">#REF!</definedName>
    <definedName name="hlHome" localSheetId="0" hidden="1">#REF!</definedName>
    <definedName name="hlHome" localSheetId="1" hidden="1">#REF!</definedName>
    <definedName name="hlHome" localSheetId="2" hidden="1">#REF!</definedName>
    <definedName name="hlHome" hidden="1">#REF!</definedName>
    <definedName name="key" localSheetId="3" hidden="1">#REF!</definedName>
    <definedName name="key" localSheetId="6" hidden="1">#REF!</definedName>
    <definedName name="key" localSheetId="7" hidden="1">#REF!</definedName>
    <definedName name="key" localSheetId="0" hidden="1">#REF!</definedName>
    <definedName name="key" localSheetId="1" hidden="1">#REF!</definedName>
    <definedName name="key" localSheetId="2" hidden="1">#REF!</definedName>
    <definedName name="key" hidden="1">#REF!</definedName>
    <definedName name="Lending" localSheetId="3">OFFSET(#REF!,0,0,MATCH("*",#REF!, -1))</definedName>
    <definedName name="Lending" localSheetId="6">OFFSET(#REF!,0,0,MATCH("*",#REF!, -1))</definedName>
    <definedName name="Lending" localSheetId="7">OFFSET(#REF!,0,0,MATCH("*",#REF!, -1))</definedName>
    <definedName name="Lending" localSheetId="0">OFFSET(#REF!,0,0,MATCH("*",#REF!, -1))</definedName>
    <definedName name="Lending" localSheetId="1">OFFSET(#REF!,0,0,MATCH("*",#REF!, -1))</definedName>
    <definedName name="Lending" localSheetId="2">OFFSET(#REF!,0,0,MATCH("*",#REF!, -1))</definedName>
    <definedName name="Lending">OFFSET(#REF!,0,0,MATCH("*",#REF!, -1))</definedName>
    <definedName name="LendingMain" localSheetId="3">OFFSET(#REF!,0,0,MATCH("*",#REF!, -1))</definedName>
    <definedName name="LendingMain" localSheetId="6">OFFSET(#REF!,0,0,MATCH("*",#REF!, -1))</definedName>
    <definedName name="LendingMain" localSheetId="7">OFFSET(#REF!,0,0,MATCH("*",#REF!, -1))</definedName>
    <definedName name="LendingMain" localSheetId="0">OFFSET(#REF!,0,0,MATCH("*",#REF!, -1))</definedName>
    <definedName name="LendingMain" localSheetId="1">OFFSET(#REF!,0,0,MATCH("*",#REF!, -1))</definedName>
    <definedName name="LendingMain" localSheetId="2">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3">#REF!</definedName>
    <definedName name="Mitigation_Sub_sectors" localSheetId="6">#REF!</definedName>
    <definedName name="Mitigation_Sub_sectors" localSheetId="7">#REF!</definedName>
    <definedName name="Mitigation_Sub_sectors" localSheetId="0">#REF!</definedName>
    <definedName name="Mitigation_Sub_sectors" localSheetId="1">#REF!</definedName>
    <definedName name="Mitigation_Sub_sectors" localSheetId="2">#REF!</definedName>
    <definedName name="Mitigation_Sub_sectors">#REF!</definedName>
    <definedName name="qryGUCosts" localSheetId="3">#REF!</definedName>
    <definedName name="qryGUCosts" localSheetId="6">#REF!</definedName>
    <definedName name="qryGUCosts" localSheetId="7">#REF!</definedName>
    <definedName name="qryGUCosts" localSheetId="0">#REF!</definedName>
    <definedName name="qryGUCosts" localSheetId="1">#REF!</definedName>
    <definedName name="qryGUCosts" localSheetId="2">#REF!</definedName>
    <definedName name="qryGUCosts">#REF!</definedName>
    <definedName name="qryPEQ1" localSheetId="3">#REF!</definedName>
    <definedName name="qryPEQ1" localSheetId="6">#REF!</definedName>
    <definedName name="qryPEQ1" localSheetId="7">#REF!</definedName>
    <definedName name="qryPEQ1" localSheetId="0">#REF!</definedName>
    <definedName name="qryPEQ1" localSheetId="1">#REF!</definedName>
    <definedName name="qryPEQ1" localSheetId="2">#REF!</definedName>
    <definedName name="qryPEQ1">#REF!</definedName>
    <definedName name="qryPEQ2" localSheetId="3">#REF!</definedName>
    <definedName name="qryPEQ2" localSheetId="6">#REF!</definedName>
    <definedName name="qryPEQ2" localSheetId="7">#REF!</definedName>
    <definedName name="qryPEQ2" localSheetId="0">#REF!</definedName>
    <definedName name="qryPEQ2" localSheetId="1">#REF!</definedName>
    <definedName name="qryPEQ2" localSheetId="2">#REF!</definedName>
    <definedName name="qryPEQ2">#REF!</definedName>
    <definedName name="qryPEQ3" localSheetId="3">#REF!</definedName>
    <definedName name="qryPEQ3" localSheetId="6">#REF!</definedName>
    <definedName name="qryPEQ3" localSheetId="7">#REF!</definedName>
    <definedName name="qryPEQ3" localSheetId="0">#REF!</definedName>
    <definedName name="qryPEQ3" localSheetId="1">#REF!</definedName>
    <definedName name="qryPEQ3" localSheetId="2">#REF!</definedName>
    <definedName name="qryPEQ3">#REF!</definedName>
    <definedName name="qryPEQ4" localSheetId="3">#REF!</definedName>
    <definedName name="qryPEQ4" localSheetId="6">#REF!</definedName>
    <definedName name="qryPEQ4" localSheetId="7">#REF!</definedName>
    <definedName name="qryPEQ4" localSheetId="0">#REF!</definedName>
    <definedName name="qryPEQ4" localSheetId="1">#REF!</definedName>
    <definedName name="qryPEQ4" localSheetId="2">#REF!</definedName>
    <definedName name="qryPEQ4">#REF!</definedName>
    <definedName name="qryPESector" localSheetId="3">#REF!</definedName>
    <definedName name="qryPESector" localSheetId="6">#REF!</definedName>
    <definedName name="qryPESector" localSheetId="7">#REF!</definedName>
    <definedName name="qryPESector" localSheetId="0">#REF!</definedName>
    <definedName name="qryPESector" localSheetId="1">#REF!</definedName>
    <definedName name="qryPESector" localSheetId="2">#REF!</definedName>
    <definedName name="qryPESector">#REF!</definedName>
    <definedName name="qrySTI" localSheetId="3">#REF!</definedName>
    <definedName name="qrySTI" localSheetId="6">#REF!</definedName>
    <definedName name="qrySTI" localSheetId="7">#REF!</definedName>
    <definedName name="qrySTI" localSheetId="0">#REF!</definedName>
    <definedName name="qrySTI" localSheetId="1">#REF!</definedName>
    <definedName name="qrySTI" localSheetId="2">#REF!</definedName>
    <definedName name="qrySTI">#REF!</definedName>
    <definedName name="Quarter1" localSheetId="3">OFFSET(#REF!,0,0,MATCH("*",#REF!,-1))</definedName>
    <definedName name="Quarter1" localSheetId="6">OFFSET(#REF!,0,0,MATCH("*",#REF!,-1))</definedName>
    <definedName name="Quarter1" localSheetId="7">OFFSET(#REF!,0,0,MATCH("*",#REF!,-1))</definedName>
    <definedName name="Quarter1" localSheetId="0">OFFSET(#REF!,0,0,MATCH("*",#REF!,-1))</definedName>
    <definedName name="Quarter1" localSheetId="1">OFFSET(#REF!,0,0,MATCH("*",#REF!,-1))</definedName>
    <definedName name="Quarter1" localSheetId="2">OFFSET(#REF!,0,0,MATCH("*",#REF!,-1))</definedName>
    <definedName name="Quarter1">OFFSET(#REF!,0,0,MATCH("*",#REF!,-1))</definedName>
    <definedName name="Quarter2" localSheetId="3">OFFSET(#REF!,0,0,MATCH("*",#REF!,-1))</definedName>
    <definedName name="Quarter2" localSheetId="6">OFFSET(#REF!,0,0,MATCH("*",#REF!,-1))</definedName>
    <definedName name="Quarter2" localSheetId="7">OFFSET(#REF!,0,0,MATCH("*",#REF!,-1))</definedName>
    <definedName name="Quarter2" localSheetId="0">OFFSET(#REF!,0,0,MATCH("*",#REF!,-1))</definedName>
    <definedName name="Quarter2" localSheetId="1">OFFSET(#REF!,0,0,MATCH("*",#REF!,-1))</definedName>
    <definedName name="Quarter2" localSheetId="2">OFFSET(#REF!,0,0,MATCH("*",#REF!,-1))</definedName>
    <definedName name="Quarter2">OFFSET(#REF!,0,0,MATCH("*",#REF!,-1))</definedName>
    <definedName name="Quarter3" localSheetId="3">OFFSET(#REF!,0,0,MATCH("*",#REF!,-1))</definedName>
    <definedName name="Quarter3" localSheetId="6">OFFSET(#REF!,0,0,MATCH("*",#REF!,-1))</definedName>
    <definedName name="Quarter3" localSheetId="7">OFFSET(#REF!,0,0,MATCH("*",#REF!,-1))</definedName>
    <definedName name="Quarter3" localSheetId="0">OFFSET(#REF!,0,0,MATCH("*",#REF!,-1))</definedName>
    <definedName name="Quarter3" localSheetId="1">OFFSET(#REF!,0,0,MATCH("*",#REF!,-1))</definedName>
    <definedName name="Quarter3" localSheetId="2">OFFSET(#REF!,0,0,MATCH("*",#REF!,-1))</definedName>
    <definedName name="Quarter3">OFFSET(#REF!,0,0,MATCH("*",#REF!,-1))</definedName>
    <definedName name="Quarter4" localSheetId="3">OFFSET(#REF!,0,0,MATCH("*",#REF!,-1))</definedName>
    <definedName name="Quarter4" localSheetId="6">OFFSET(#REF!,0,0,MATCH("*",#REF!,-1))</definedName>
    <definedName name="Quarter4" localSheetId="7">OFFSET(#REF!,0,0,MATCH("*",#REF!,-1))</definedName>
    <definedName name="Quarter4" localSheetId="0">OFFSET(#REF!,0,0,MATCH("*",#REF!,-1))</definedName>
    <definedName name="Quarter4" localSheetId="1">OFFSET(#REF!,0,0,MATCH("*",#REF!,-1))</definedName>
    <definedName name="Quarter4" localSheetId="2">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3">#REF!</definedName>
    <definedName name="sctr" localSheetId="6">#REF!</definedName>
    <definedName name="sctr" localSheetId="7">#REF!</definedName>
    <definedName name="sctr" localSheetId="0">#REF!</definedName>
    <definedName name="sctr" localSheetId="1">#REF!</definedName>
    <definedName name="sctr" localSheetId="2">#REF!</definedName>
    <definedName name="sctr">#REF!</definedName>
    <definedName name="sectorboard">'[7]Sector_Board, Network Info'!$C$43:$J$2278</definedName>
    <definedName name="Standby" localSheetId="3">OFFSET(#REF!,0,0,MATCH("*",#REF!,-1))</definedName>
    <definedName name="Standby" localSheetId="6">OFFSET(#REF!,0,0,MATCH("*",#REF!,-1))</definedName>
    <definedName name="Standby" localSheetId="7">OFFSET(#REF!,0,0,MATCH("*",#REF!,-1))</definedName>
    <definedName name="Standby" localSheetId="0">OFFSET(#REF!,0,0,MATCH("*",#REF!,-1))</definedName>
    <definedName name="Standby" localSheetId="1">OFFSET(#REF!,0,0,MATCH("*",#REF!,-1))</definedName>
    <definedName name="Standby" localSheetId="2">OFFSET(#REF!,0,0,MATCH("*",#REF!,-1))</definedName>
    <definedName name="Standby">OFFSET(#REF!,0,0,MATCH("*",#REF!,-1))</definedName>
    <definedName name="Sub_Category_Adaptation" localSheetId="3">#REF!</definedName>
    <definedName name="Sub_Category_Adaptation" localSheetId="6">#REF!</definedName>
    <definedName name="Sub_Category_Adaptation" localSheetId="7">#REF!</definedName>
    <definedName name="Sub_Category_Adaptation" localSheetId="0">#REF!</definedName>
    <definedName name="Sub_Category_Adaptation" localSheetId="1">#REF!</definedName>
    <definedName name="Sub_Category_Adaptation" localSheetId="2">#REF!</definedName>
    <definedName name="Sub_Category_Adaptation">#REF!</definedName>
    <definedName name="Sub_Category_Mitigation" localSheetId="3">#REF!</definedName>
    <definedName name="Sub_Category_Mitigation" localSheetId="6">#REF!</definedName>
    <definedName name="Sub_Category_Mitigation" localSheetId="7">#REF!</definedName>
    <definedName name="Sub_Category_Mitigation" localSheetId="0">#REF!</definedName>
    <definedName name="Sub_Category_Mitigation" localSheetId="1">#REF!</definedName>
    <definedName name="Sub_Category_Mitigation" localSheetId="2">#REF!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3">#REF!</definedName>
    <definedName name="tblCountry" localSheetId="6">#REF!</definedName>
    <definedName name="tblCountry" localSheetId="7">#REF!</definedName>
    <definedName name="tblCountry" localSheetId="0">#REF!</definedName>
    <definedName name="tblCountry" localSheetId="1">#REF!</definedName>
    <definedName name="tblCountry" localSheetId="2">#REF!</definedName>
    <definedName name="tblCountry">#REF!</definedName>
    <definedName name="totvpubud" localSheetId="3">#REF!</definedName>
    <definedName name="totvpubud" localSheetId="6">#REF!</definedName>
    <definedName name="totvpubud" localSheetId="7">#REF!</definedName>
    <definedName name="totvpubud" localSheetId="0">#REF!</definedName>
    <definedName name="totvpubud" localSheetId="1">#REF!</definedName>
    <definedName name="totvpubud" localSheetId="2">#REF!</definedName>
    <definedName name="totvpubud">#REF!</definedName>
    <definedName name="totvpubudy1" localSheetId="3">#REF!</definedName>
    <definedName name="totvpubudy1" localSheetId="6">#REF!</definedName>
    <definedName name="totvpubudy1" localSheetId="7">#REF!</definedName>
    <definedName name="totvpubudy1" localSheetId="0">#REF!</definedName>
    <definedName name="totvpubudy1" localSheetId="1">#REF!</definedName>
    <definedName name="totvpubudy1" localSheetId="2">#REF!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1" l="1"/>
  <c r="Q519" i="14"/>
  <c r="R519" i="14"/>
  <c r="S519" i="14"/>
  <c r="Q520" i="14"/>
  <c r="R520" i="14"/>
  <c r="S520" i="14"/>
  <c r="Q521" i="14"/>
  <c r="R521" i="14"/>
  <c r="S521" i="14"/>
  <c r="Q523" i="14"/>
  <c r="R523" i="14"/>
  <c r="S523" i="14"/>
  <c r="Q524" i="14"/>
  <c r="R524" i="14"/>
  <c r="S524" i="14"/>
  <c r="Q526" i="14"/>
  <c r="R526" i="14"/>
  <c r="S526" i="14"/>
  <c r="Q527" i="14"/>
  <c r="R527" i="14"/>
  <c r="S527" i="14"/>
  <c r="Q528" i="14"/>
  <c r="R528" i="14"/>
  <c r="S528" i="14"/>
  <c r="Q529" i="14"/>
  <c r="R529" i="14"/>
  <c r="S529" i="14"/>
  <c r="Q530" i="14"/>
  <c r="R530" i="14"/>
  <c r="S530" i="14"/>
  <c r="Q531" i="14"/>
  <c r="R531" i="14"/>
  <c r="S531" i="14"/>
  <c r="Q532" i="14"/>
  <c r="R532" i="14"/>
  <c r="S532" i="14"/>
  <c r="Q533" i="14"/>
  <c r="R533" i="14"/>
  <c r="S533" i="14"/>
  <c r="Q535" i="14"/>
  <c r="R535" i="14"/>
  <c r="S535" i="14"/>
  <c r="Q536" i="14"/>
  <c r="R536" i="14"/>
  <c r="S536" i="14"/>
  <c r="Q537" i="14"/>
  <c r="R537" i="14"/>
  <c r="S537" i="14"/>
  <c r="Q538" i="14"/>
  <c r="R538" i="14"/>
  <c r="S538" i="14"/>
  <c r="Q539" i="14"/>
  <c r="R539" i="14"/>
  <c r="S539" i="14"/>
  <c r="Q540" i="14"/>
  <c r="R540" i="14"/>
  <c r="S540" i="14"/>
  <c r="Q544" i="14"/>
  <c r="R544" i="14"/>
  <c r="S544" i="14"/>
  <c r="Q545" i="14"/>
  <c r="R545" i="14"/>
  <c r="S545" i="14"/>
  <c r="Q549" i="14"/>
  <c r="R549" i="14"/>
  <c r="S549" i="14"/>
  <c r="Q551" i="14"/>
  <c r="R551" i="14"/>
  <c r="S551" i="14"/>
  <c r="Q552" i="14"/>
  <c r="R552" i="14"/>
  <c r="S552" i="14"/>
  <c r="Q553" i="14"/>
  <c r="R553" i="14"/>
  <c r="S553" i="14"/>
  <c r="Q555" i="14"/>
  <c r="R555" i="14"/>
  <c r="S555" i="14"/>
  <c r="Q556" i="14"/>
  <c r="R556" i="14"/>
  <c r="S556" i="14"/>
  <c r="Q557" i="14"/>
  <c r="R557" i="14"/>
  <c r="S557" i="14"/>
  <c r="Q559" i="14"/>
  <c r="R559" i="14"/>
  <c r="S559" i="14"/>
  <c r="Q563" i="14"/>
  <c r="R563" i="14"/>
  <c r="S563" i="14"/>
  <c r="Q564" i="14"/>
  <c r="R564" i="14"/>
  <c r="S564" i="14"/>
  <c r="Q565" i="14"/>
  <c r="R565" i="14"/>
  <c r="S565" i="14"/>
  <c r="Q566" i="14"/>
  <c r="R566" i="14"/>
  <c r="S566" i="14"/>
  <c r="Q567" i="14"/>
  <c r="R567" i="14"/>
  <c r="S567" i="14"/>
  <c r="Q568" i="14"/>
  <c r="R568" i="14"/>
  <c r="S568" i="14"/>
  <c r="Q569" i="14"/>
  <c r="R569" i="14"/>
  <c r="S569" i="14"/>
  <c r="Q572" i="14"/>
  <c r="R572" i="14"/>
  <c r="S572" i="14"/>
  <c r="Q573" i="14"/>
  <c r="R573" i="14"/>
  <c r="S573" i="14"/>
  <c r="Q574" i="14"/>
  <c r="R574" i="14"/>
  <c r="S574" i="14"/>
  <c r="Q576" i="14"/>
  <c r="R576" i="14"/>
  <c r="S576" i="14"/>
  <c r="Q579" i="14"/>
  <c r="R579" i="14"/>
  <c r="S579" i="14"/>
  <c r="Q581" i="14"/>
  <c r="R581" i="14"/>
  <c r="S581" i="14"/>
  <c r="Q582" i="14"/>
  <c r="R582" i="14"/>
  <c r="S582" i="14"/>
  <c r="Q583" i="14"/>
  <c r="R583" i="14"/>
  <c r="S583" i="14"/>
  <c r="Q584" i="14"/>
  <c r="R584" i="14"/>
  <c r="S584" i="14"/>
  <c r="Q585" i="14"/>
  <c r="R585" i="14"/>
  <c r="S585" i="14"/>
  <c r="Q586" i="14"/>
  <c r="R586" i="14"/>
  <c r="S586" i="14"/>
  <c r="Q587" i="14"/>
  <c r="R587" i="14"/>
  <c r="S587" i="14"/>
  <c r="Q588" i="14"/>
  <c r="R588" i="14"/>
  <c r="S588" i="14"/>
  <c r="Q589" i="14"/>
  <c r="R589" i="14"/>
  <c r="S589" i="14"/>
  <c r="Q590" i="14"/>
  <c r="R590" i="14"/>
  <c r="S590" i="14"/>
  <c r="Q594" i="14"/>
  <c r="R594" i="14"/>
  <c r="S594" i="14"/>
  <c r="Q595" i="14"/>
  <c r="R595" i="14"/>
  <c r="S595" i="14"/>
  <c r="Q596" i="14"/>
  <c r="R596" i="14"/>
  <c r="S596" i="14"/>
  <c r="Q598" i="14"/>
  <c r="R598" i="14"/>
  <c r="S598" i="14"/>
  <c r="Q603" i="14"/>
  <c r="R603" i="14"/>
  <c r="S603" i="14"/>
  <c r="Q604" i="14"/>
  <c r="R604" i="14"/>
  <c r="S604" i="14"/>
  <c r="Q605" i="14"/>
  <c r="R605" i="14"/>
  <c r="S605" i="14"/>
  <c r="Q606" i="14"/>
  <c r="R606" i="14"/>
  <c r="S606" i="14"/>
  <c r="Q607" i="14"/>
  <c r="R607" i="14"/>
  <c r="S607" i="14"/>
  <c r="Q608" i="14"/>
  <c r="R608" i="14"/>
  <c r="S608" i="14"/>
  <c r="Q609" i="14"/>
  <c r="R609" i="14"/>
  <c r="S609" i="14"/>
  <c r="Q610" i="14"/>
  <c r="R610" i="14"/>
  <c r="S610" i="14"/>
  <c r="Q621" i="14"/>
  <c r="R621" i="14"/>
  <c r="S621" i="14"/>
  <c r="Q624" i="14"/>
  <c r="R624" i="14"/>
  <c r="S624" i="14"/>
  <c r="Q626" i="14"/>
  <c r="R626" i="14"/>
  <c r="S626" i="14"/>
  <c r="Q628" i="14"/>
  <c r="R628" i="14"/>
  <c r="S628" i="14"/>
  <c r="Q630" i="14"/>
  <c r="R630" i="14"/>
  <c r="S630" i="14"/>
  <c r="Q632" i="14"/>
  <c r="R632" i="14"/>
  <c r="S632" i="14"/>
  <c r="Q633" i="14"/>
  <c r="R633" i="14"/>
  <c r="S633" i="14"/>
  <c r="Q636" i="14"/>
  <c r="R636" i="14"/>
  <c r="S636" i="14"/>
  <c r="Q637" i="14"/>
  <c r="R637" i="14"/>
  <c r="S637" i="14"/>
  <c r="Q638" i="14"/>
  <c r="R638" i="14"/>
  <c r="S638" i="14"/>
  <c r="Q640" i="14"/>
  <c r="R640" i="14"/>
  <c r="S640" i="14"/>
  <c r="Q641" i="14"/>
  <c r="R641" i="14"/>
  <c r="S641" i="14"/>
  <c r="Q643" i="14"/>
  <c r="R643" i="14"/>
  <c r="S643" i="14"/>
  <c r="Q644" i="14"/>
  <c r="R644" i="14"/>
  <c r="S644" i="14"/>
  <c r="Q646" i="14"/>
  <c r="R646" i="14"/>
  <c r="S646" i="14"/>
  <c r="Q32" i="14"/>
  <c r="R32" i="14"/>
  <c r="S32" i="14"/>
  <c r="Q35" i="14"/>
  <c r="R35" i="14"/>
  <c r="S35" i="14"/>
  <c r="Q36" i="14"/>
  <c r="R36" i="14"/>
  <c r="S36" i="14"/>
  <c r="Q38" i="14"/>
  <c r="R38" i="14"/>
  <c r="S38" i="14"/>
  <c r="Q41" i="14"/>
  <c r="R41" i="14"/>
  <c r="S41" i="14"/>
  <c r="Q42" i="14"/>
  <c r="R42" i="14"/>
  <c r="S42" i="14"/>
  <c r="Q44" i="14"/>
  <c r="R44" i="14"/>
  <c r="S44" i="14"/>
  <c r="Q52" i="14"/>
  <c r="R52" i="14"/>
  <c r="S52" i="14"/>
  <c r="Q54" i="14"/>
  <c r="R54" i="14"/>
  <c r="S54" i="14"/>
  <c r="Q57" i="14"/>
  <c r="R57" i="14"/>
  <c r="S57" i="14"/>
  <c r="Q58" i="14"/>
  <c r="R58" i="14"/>
  <c r="S58" i="14"/>
  <c r="Q61" i="14"/>
  <c r="R61" i="14"/>
  <c r="S61" i="14"/>
  <c r="Q62" i="14"/>
  <c r="R62" i="14"/>
  <c r="S62" i="14"/>
  <c r="Q66" i="14"/>
  <c r="R66" i="14"/>
  <c r="S66" i="14"/>
  <c r="Q69" i="14"/>
  <c r="R69" i="14"/>
  <c r="S69" i="14"/>
  <c r="Q71" i="14"/>
  <c r="R71" i="14"/>
  <c r="S71" i="14"/>
  <c r="Q72" i="14"/>
  <c r="R72" i="14"/>
  <c r="S72" i="14"/>
  <c r="Q74" i="14"/>
  <c r="R74" i="14"/>
  <c r="S74" i="14"/>
  <c r="Q78" i="14"/>
  <c r="R78" i="14"/>
  <c r="S78" i="14"/>
  <c r="Q87" i="14"/>
  <c r="R87" i="14"/>
  <c r="S87" i="14"/>
  <c r="Q88" i="14"/>
  <c r="R88" i="14"/>
  <c r="S88" i="14"/>
  <c r="Q89" i="14"/>
  <c r="R89" i="14"/>
  <c r="S89" i="14"/>
  <c r="Q90" i="14"/>
  <c r="R90" i="14"/>
  <c r="S90" i="14"/>
  <c r="Q94" i="14"/>
  <c r="R94" i="14"/>
  <c r="S94" i="14"/>
  <c r="Q95" i="14"/>
  <c r="R95" i="14"/>
  <c r="S95" i="14"/>
  <c r="Q97" i="14"/>
  <c r="R97" i="14"/>
  <c r="S97" i="14"/>
  <c r="Q118" i="14"/>
  <c r="R118" i="14"/>
  <c r="S118" i="14"/>
  <c r="Q121" i="14"/>
  <c r="R121" i="14"/>
  <c r="S121" i="14"/>
  <c r="Q122" i="14"/>
  <c r="R122" i="14"/>
  <c r="S122" i="14"/>
  <c r="Q128" i="14"/>
  <c r="R128" i="14"/>
  <c r="S128" i="14"/>
  <c r="Q129" i="14"/>
  <c r="R129" i="14"/>
  <c r="S129" i="14"/>
  <c r="Q130" i="14"/>
  <c r="R130" i="14"/>
  <c r="S130" i="14"/>
  <c r="Q131" i="14"/>
  <c r="R131" i="14"/>
  <c r="S131" i="14"/>
  <c r="Q132" i="14"/>
  <c r="R132" i="14"/>
  <c r="S132" i="14"/>
  <c r="Q133" i="14"/>
  <c r="R133" i="14"/>
  <c r="S133" i="14"/>
  <c r="Q136" i="14"/>
  <c r="R136" i="14"/>
  <c r="S136" i="14"/>
  <c r="Q137" i="14"/>
  <c r="R137" i="14"/>
  <c r="S137" i="14"/>
  <c r="Q138" i="14"/>
  <c r="R138" i="14"/>
  <c r="S138" i="14"/>
  <c r="Q139" i="14"/>
  <c r="R139" i="14"/>
  <c r="S139" i="14"/>
  <c r="Q143" i="14"/>
  <c r="R143" i="14"/>
  <c r="S143" i="14"/>
  <c r="Q144" i="14"/>
  <c r="R144" i="14"/>
  <c r="S144" i="14"/>
  <c r="Q147" i="14"/>
  <c r="R147" i="14"/>
  <c r="S147" i="14"/>
  <c r="Q148" i="14"/>
  <c r="R148" i="14"/>
  <c r="S148" i="14"/>
  <c r="Q151" i="14"/>
  <c r="R151" i="14"/>
  <c r="S151" i="14"/>
  <c r="Q152" i="14"/>
  <c r="R152" i="14"/>
  <c r="S152" i="14"/>
  <c r="Q156" i="14"/>
  <c r="R156" i="14"/>
  <c r="S156" i="14"/>
  <c r="Q158" i="14"/>
  <c r="R158" i="14"/>
  <c r="S158" i="14"/>
  <c r="Q159" i="14"/>
  <c r="R159" i="14"/>
  <c r="S159" i="14"/>
  <c r="Q160" i="14"/>
  <c r="R160" i="14"/>
  <c r="S160" i="14"/>
  <c r="Q161" i="14"/>
  <c r="R161" i="14"/>
  <c r="S161" i="14"/>
  <c r="Q162" i="14"/>
  <c r="R162" i="14"/>
  <c r="S162" i="14"/>
  <c r="Q163" i="14"/>
  <c r="R163" i="14"/>
  <c r="S163" i="14"/>
  <c r="Q165" i="14"/>
  <c r="R165" i="14"/>
  <c r="S165" i="14"/>
  <c r="Q166" i="14"/>
  <c r="R166" i="14"/>
  <c r="S166" i="14"/>
  <c r="Q167" i="14"/>
  <c r="R167" i="14"/>
  <c r="S167" i="14"/>
  <c r="Q169" i="14"/>
  <c r="R169" i="14"/>
  <c r="S169" i="14"/>
  <c r="Q174" i="14"/>
  <c r="R174" i="14"/>
  <c r="S174" i="14"/>
  <c r="Q178" i="14"/>
  <c r="R178" i="14"/>
  <c r="S178" i="14"/>
  <c r="Q181" i="14"/>
  <c r="R181" i="14"/>
  <c r="S181" i="14"/>
  <c r="Q182" i="14"/>
  <c r="R182" i="14"/>
  <c r="S182" i="14"/>
  <c r="Q185" i="14"/>
  <c r="R185" i="14"/>
  <c r="S185" i="14"/>
  <c r="Q188" i="14"/>
  <c r="R188" i="14"/>
  <c r="S188" i="14"/>
  <c r="Q190" i="14"/>
  <c r="R190" i="14"/>
  <c r="S190" i="14"/>
  <c r="Q191" i="14"/>
  <c r="R191" i="14"/>
  <c r="S191" i="14"/>
  <c r="Q192" i="14"/>
  <c r="R192" i="14"/>
  <c r="S192" i="14"/>
  <c r="Q193" i="14"/>
  <c r="R193" i="14"/>
  <c r="S193" i="14"/>
  <c r="Q195" i="14"/>
  <c r="R195" i="14"/>
  <c r="S195" i="14"/>
  <c r="Q196" i="14"/>
  <c r="R196" i="14"/>
  <c r="S196" i="14"/>
  <c r="Q197" i="14"/>
  <c r="R197" i="14"/>
  <c r="S197" i="14"/>
  <c r="Q198" i="14"/>
  <c r="R198" i="14"/>
  <c r="S198" i="14"/>
  <c r="Q199" i="14"/>
  <c r="R199" i="14"/>
  <c r="S199" i="14"/>
  <c r="Q201" i="14"/>
  <c r="R201" i="14"/>
  <c r="S201" i="14"/>
  <c r="Q202" i="14"/>
  <c r="R202" i="14"/>
  <c r="S202" i="14"/>
  <c r="Q203" i="14"/>
  <c r="R203" i="14"/>
  <c r="S203" i="14"/>
  <c r="Q204" i="14"/>
  <c r="R204" i="14"/>
  <c r="S204" i="14"/>
  <c r="Q205" i="14"/>
  <c r="R205" i="14"/>
  <c r="S205" i="14"/>
  <c r="Q208" i="14"/>
  <c r="R208" i="14"/>
  <c r="S208" i="14"/>
  <c r="Q209" i="14"/>
  <c r="R209" i="14"/>
  <c r="S209" i="14"/>
  <c r="Q210" i="14"/>
  <c r="R210" i="14"/>
  <c r="S210" i="14"/>
  <c r="Q211" i="14"/>
  <c r="R211" i="14"/>
  <c r="S211" i="14"/>
  <c r="Q213" i="14"/>
  <c r="R213" i="14"/>
  <c r="S213" i="14"/>
  <c r="Q214" i="14"/>
  <c r="R214" i="14"/>
  <c r="S214" i="14"/>
  <c r="Q217" i="14"/>
  <c r="R217" i="14"/>
  <c r="S217" i="14"/>
  <c r="Q226" i="14"/>
  <c r="R226" i="14"/>
  <c r="S226" i="14"/>
  <c r="Q228" i="14"/>
  <c r="R228" i="14"/>
  <c r="S228" i="14"/>
  <c r="Q229" i="14"/>
  <c r="R229" i="14"/>
  <c r="S229" i="14"/>
  <c r="Q231" i="14"/>
  <c r="R231" i="14"/>
  <c r="S231" i="14"/>
  <c r="Q232" i="14"/>
  <c r="R232" i="14"/>
  <c r="S232" i="14"/>
  <c r="Q236" i="14"/>
  <c r="R236" i="14"/>
  <c r="S236" i="14"/>
  <c r="Q237" i="14"/>
  <c r="R237" i="14"/>
  <c r="S237" i="14"/>
  <c r="Q238" i="14"/>
  <c r="R238" i="14"/>
  <c r="S238" i="14"/>
  <c r="Q239" i="14"/>
  <c r="R239" i="14"/>
  <c r="S239" i="14"/>
  <c r="Q242" i="14"/>
  <c r="R242" i="14"/>
  <c r="S242" i="14"/>
  <c r="Q243" i="14"/>
  <c r="R243" i="14"/>
  <c r="S243" i="14"/>
  <c r="Q249" i="14"/>
  <c r="R249" i="14"/>
  <c r="S249" i="14"/>
  <c r="Q250" i="14"/>
  <c r="R250" i="14"/>
  <c r="S250" i="14"/>
  <c r="Q251" i="14"/>
  <c r="R251" i="14"/>
  <c r="S251" i="14"/>
  <c r="Q252" i="14"/>
  <c r="R252" i="14"/>
  <c r="S252" i="14"/>
  <c r="Q255" i="14"/>
  <c r="R255" i="14"/>
  <c r="S255" i="14"/>
  <c r="Q260" i="14"/>
  <c r="R260" i="14"/>
  <c r="S260" i="14"/>
  <c r="Q261" i="14"/>
  <c r="R261" i="14"/>
  <c r="S261" i="14"/>
  <c r="Q262" i="14"/>
  <c r="R262" i="14"/>
  <c r="S262" i="14"/>
  <c r="Q263" i="14"/>
  <c r="R263" i="14"/>
  <c r="S263" i="14"/>
  <c r="Q264" i="14"/>
  <c r="R264" i="14"/>
  <c r="S264" i="14"/>
  <c r="Q265" i="14"/>
  <c r="R265" i="14"/>
  <c r="S265" i="14"/>
  <c r="Q267" i="14"/>
  <c r="R267" i="14"/>
  <c r="S267" i="14"/>
  <c r="Q269" i="14"/>
  <c r="R269" i="14"/>
  <c r="S269" i="14"/>
  <c r="Q279" i="14"/>
  <c r="R279" i="14"/>
  <c r="S279" i="14"/>
  <c r="Q281" i="14"/>
  <c r="R281" i="14"/>
  <c r="S281" i="14"/>
  <c r="Q284" i="14"/>
  <c r="R284" i="14"/>
  <c r="S284" i="14"/>
  <c r="Q285" i="14"/>
  <c r="R285" i="14"/>
  <c r="S285" i="14"/>
  <c r="Q289" i="14"/>
  <c r="R289" i="14"/>
  <c r="S289" i="14"/>
  <c r="Q292" i="14"/>
  <c r="R292" i="14"/>
  <c r="S292" i="14"/>
  <c r="Q294" i="14"/>
  <c r="R294" i="14"/>
  <c r="S294" i="14"/>
  <c r="Q296" i="14"/>
  <c r="R296" i="14"/>
  <c r="S296" i="14"/>
  <c r="Q297" i="14"/>
  <c r="R297" i="14"/>
  <c r="S297" i="14"/>
  <c r="Q299" i="14"/>
  <c r="R299" i="14"/>
  <c r="S299" i="14"/>
  <c r="Q311" i="14"/>
  <c r="R311" i="14"/>
  <c r="S311" i="14"/>
  <c r="Q312" i="14"/>
  <c r="R312" i="14"/>
  <c r="S312" i="14"/>
  <c r="Q314" i="14"/>
  <c r="R314" i="14"/>
  <c r="S314" i="14"/>
  <c r="Q315" i="14"/>
  <c r="R315" i="14"/>
  <c r="S315" i="14"/>
  <c r="Q318" i="14"/>
  <c r="R318" i="14"/>
  <c r="S318" i="14"/>
  <c r="Q319" i="14"/>
  <c r="R319" i="14"/>
  <c r="S319" i="14"/>
  <c r="Q321" i="14"/>
  <c r="R321" i="14"/>
  <c r="S321" i="14"/>
  <c r="Q322" i="14"/>
  <c r="R322" i="14"/>
  <c r="S322" i="14"/>
  <c r="Q323" i="14"/>
  <c r="R323" i="14"/>
  <c r="S323" i="14"/>
  <c r="Q324" i="14"/>
  <c r="R324" i="14"/>
  <c r="S324" i="14"/>
  <c r="Q325" i="14"/>
  <c r="R325" i="14"/>
  <c r="S325" i="14"/>
  <c r="Q333" i="14"/>
  <c r="R333" i="14"/>
  <c r="S333" i="14"/>
  <c r="Q334" i="14"/>
  <c r="R334" i="14"/>
  <c r="S334" i="14"/>
  <c r="Q335" i="14"/>
  <c r="R335" i="14"/>
  <c r="S335" i="14"/>
  <c r="Q337" i="14"/>
  <c r="R337" i="14"/>
  <c r="S337" i="14"/>
  <c r="Q338" i="14"/>
  <c r="R338" i="14"/>
  <c r="S338" i="14"/>
  <c r="Q339" i="14"/>
  <c r="R339" i="14"/>
  <c r="S339" i="14"/>
  <c r="Q340" i="14"/>
  <c r="R340" i="14"/>
  <c r="S340" i="14"/>
  <c r="Q343" i="14"/>
  <c r="R343" i="14"/>
  <c r="S343" i="14"/>
  <c r="Q344" i="14"/>
  <c r="R344" i="14"/>
  <c r="S344" i="14"/>
  <c r="Q345" i="14"/>
  <c r="R345" i="14"/>
  <c r="S345" i="14"/>
  <c r="Q346" i="14"/>
  <c r="R346" i="14"/>
  <c r="S346" i="14"/>
  <c r="Q350" i="14"/>
  <c r="R350" i="14"/>
  <c r="S350" i="14"/>
  <c r="Q351" i="14"/>
  <c r="R351" i="14"/>
  <c r="S351" i="14"/>
  <c r="Q353" i="14"/>
  <c r="R353" i="14"/>
  <c r="S353" i="14"/>
  <c r="Q354" i="14"/>
  <c r="R354" i="14"/>
  <c r="S354" i="14"/>
  <c r="Q355" i="14"/>
  <c r="R355" i="14"/>
  <c r="S355" i="14"/>
  <c r="Q356" i="14"/>
  <c r="R356" i="14"/>
  <c r="S356" i="14"/>
  <c r="Q357" i="14"/>
  <c r="R357" i="14"/>
  <c r="S357" i="14"/>
  <c r="Q358" i="14"/>
  <c r="R358" i="14"/>
  <c r="S358" i="14"/>
  <c r="Q365" i="14"/>
  <c r="R365" i="14"/>
  <c r="S365" i="14"/>
  <c r="Q366" i="14"/>
  <c r="R366" i="14"/>
  <c r="S366" i="14"/>
  <c r="Q368" i="14"/>
  <c r="R368" i="14"/>
  <c r="S368" i="14"/>
  <c r="Q370" i="14"/>
  <c r="R370" i="14"/>
  <c r="S370" i="14"/>
  <c r="Q371" i="14"/>
  <c r="R371" i="14"/>
  <c r="S371" i="14"/>
  <c r="Q372" i="14"/>
  <c r="R372" i="14"/>
  <c r="S372" i="14"/>
  <c r="Q373" i="14"/>
  <c r="R373" i="14"/>
  <c r="S373" i="14"/>
  <c r="Q374" i="14"/>
  <c r="R374" i="14"/>
  <c r="S374" i="14"/>
  <c r="Q375" i="14"/>
  <c r="R375" i="14"/>
  <c r="S375" i="14"/>
  <c r="Q376" i="14"/>
  <c r="R376" i="14"/>
  <c r="S376" i="14"/>
  <c r="Q377" i="14"/>
  <c r="R377" i="14"/>
  <c r="S377" i="14"/>
  <c r="Q378" i="14"/>
  <c r="R378" i="14"/>
  <c r="S378" i="14"/>
  <c r="Q379" i="14"/>
  <c r="R379" i="14"/>
  <c r="S379" i="14"/>
  <c r="Q380" i="14"/>
  <c r="R380" i="14"/>
  <c r="S380" i="14"/>
  <c r="Q381" i="14"/>
  <c r="R381" i="14"/>
  <c r="S381" i="14"/>
  <c r="Q382" i="14"/>
  <c r="R382" i="14"/>
  <c r="S382" i="14"/>
  <c r="Q385" i="14"/>
  <c r="R385" i="14"/>
  <c r="S385" i="14"/>
  <c r="Q386" i="14"/>
  <c r="R386" i="14"/>
  <c r="S386" i="14"/>
  <c r="Q398" i="14"/>
  <c r="R398" i="14"/>
  <c r="S398" i="14"/>
  <c r="Q399" i="14"/>
  <c r="R399" i="14"/>
  <c r="S399" i="14"/>
  <c r="Q400" i="14"/>
  <c r="R400" i="14"/>
  <c r="S400" i="14"/>
  <c r="Q401" i="14"/>
  <c r="R401" i="14"/>
  <c r="S401" i="14"/>
  <c r="Q403" i="14"/>
  <c r="R403" i="14"/>
  <c r="S403" i="14"/>
  <c r="Q405" i="14"/>
  <c r="R405" i="14"/>
  <c r="S405" i="14"/>
  <c r="Q407" i="14"/>
  <c r="R407" i="14"/>
  <c r="S407" i="14"/>
  <c r="Q409" i="14"/>
  <c r="R409" i="14"/>
  <c r="S409" i="14"/>
  <c r="Q410" i="14"/>
  <c r="R410" i="14"/>
  <c r="S410" i="14"/>
  <c r="Q415" i="14"/>
  <c r="R415" i="14"/>
  <c r="S415" i="14"/>
  <c r="Q422" i="14"/>
  <c r="R422" i="14"/>
  <c r="S422" i="14"/>
  <c r="Q426" i="14"/>
  <c r="R426" i="14"/>
  <c r="S426" i="14"/>
  <c r="Q428" i="14"/>
  <c r="R428" i="14"/>
  <c r="S428" i="14"/>
  <c r="Q430" i="14"/>
  <c r="R430" i="14"/>
  <c r="S430" i="14"/>
  <c r="Q431" i="14"/>
  <c r="R431" i="14"/>
  <c r="S431" i="14"/>
  <c r="Q432" i="14"/>
  <c r="R432" i="14"/>
  <c r="S432" i="14"/>
  <c r="Q435" i="14"/>
  <c r="R435" i="14"/>
  <c r="S435" i="14"/>
  <c r="Q436" i="14"/>
  <c r="R436" i="14"/>
  <c r="S436" i="14"/>
  <c r="Q442" i="14"/>
  <c r="R442" i="14"/>
  <c r="S442" i="14"/>
  <c r="Q443" i="14"/>
  <c r="R443" i="14"/>
  <c r="S443" i="14"/>
  <c r="Q444" i="14"/>
  <c r="R444" i="14"/>
  <c r="S444" i="14"/>
  <c r="Q445" i="14"/>
  <c r="R445" i="14"/>
  <c r="S445" i="14"/>
  <c r="Q448" i="14"/>
  <c r="R448" i="14"/>
  <c r="S448" i="14"/>
  <c r="Q449" i="14"/>
  <c r="R449" i="14"/>
  <c r="S449" i="14"/>
  <c r="Q450" i="14"/>
  <c r="R450" i="14"/>
  <c r="S450" i="14"/>
  <c r="Q452" i="14"/>
  <c r="R452" i="14"/>
  <c r="S452" i="14"/>
  <c r="Q453" i="14"/>
  <c r="R453" i="14"/>
  <c r="S453" i="14"/>
  <c r="Q454" i="14"/>
  <c r="R454" i="14"/>
  <c r="S454" i="14"/>
  <c r="Q455" i="14"/>
  <c r="R455" i="14"/>
  <c r="S455" i="14"/>
  <c r="Q459" i="14"/>
  <c r="R459" i="14"/>
  <c r="S459" i="14"/>
  <c r="Q460" i="14"/>
  <c r="R460" i="14"/>
  <c r="S460" i="14"/>
  <c r="Q461" i="14"/>
  <c r="R461" i="14"/>
  <c r="S461" i="14"/>
  <c r="Q464" i="14"/>
  <c r="R464" i="14"/>
  <c r="S464" i="14"/>
  <c r="Q465" i="14"/>
  <c r="R465" i="14"/>
  <c r="S465" i="14"/>
  <c r="Q466" i="14"/>
  <c r="R466" i="14"/>
  <c r="S466" i="14"/>
  <c r="Q469" i="14"/>
  <c r="R469" i="14"/>
  <c r="S469" i="14"/>
  <c r="Q470" i="14"/>
  <c r="R470" i="14"/>
  <c r="S470" i="14"/>
  <c r="Q471" i="14"/>
  <c r="R471" i="14"/>
  <c r="S471" i="14"/>
  <c r="Q472" i="14"/>
  <c r="R472" i="14"/>
  <c r="S472" i="14"/>
  <c r="Q473" i="14"/>
  <c r="R473" i="14"/>
  <c r="S473" i="14"/>
  <c r="Q474" i="14"/>
  <c r="R474" i="14"/>
  <c r="S474" i="14"/>
  <c r="Q475" i="14"/>
  <c r="R475" i="14"/>
  <c r="S475" i="14"/>
  <c r="Q476" i="14"/>
  <c r="R476" i="14"/>
  <c r="S476" i="14"/>
  <c r="Q477" i="14"/>
  <c r="R477" i="14"/>
  <c r="S477" i="14"/>
  <c r="Q478" i="14"/>
  <c r="R478" i="14"/>
  <c r="S478" i="14"/>
  <c r="Q480" i="14"/>
  <c r="R480" i="14"/>
  <c r="S480" i="14"/>
  <c r="Q483" i="14"/>
  <c r="R483" i="14"/>
  <c r="S483" i="14"/>
  <c r="Q484" i="14"/>
  <c r="R484" i="14"/>
  <c r="S484" i="14"/>
  <c r="Q485" i="14"/>
  <c r="R485" i="14"/>
  <c r="S485" i="14"/>
  <c r="Q487" i="14"/>
  <c r="R487" i="14"/>
  <c r="S487" i="14"/>
  <c r="Q488" i="14"/>
  <c r="R488" i="14"/>
  <c r="S488" i="14"/>
  <c r="Q491" i="14"/>
  <c r="R491" i="14"/>
  <c r="S491" i="14"/>
  <c r="Q493" i="14"/>
  <c r="R493" i="14"/>
  <c r="S493" i="14"/>
  <c r="Q494" i="14"/>
  <c r="R494" i="14"/>
  <c r="S494" i="14"/>
  <c r="Q495" i="14"/>
  <c r="R495" i="14"/>
  <c r="S495" i="14"/>
  <c r="Q496" i="14"/>
  <c r="R496" i="14"/>
  <c r="S496" i="14"/>
  <c r="Q497" i="14"/>
  <c r="R497" i="14"/>
  <c r="S497" i="14"/>
  <c r="Q498" i="14"/>
  <c r="R498" i="14"/>
  <c r="S498" i="14"/>
  <c r="Q499" i="14"/>
  <c r="R499" i="14"/>
  <c r="S499" i="14"/>
  <c r="Q502" i="14"/>
  <c r="R502" i="14"/>
  <c r="S502" i="14"/>
  <c r="Q504" i="14"/>
  <c r="R504" i="14"/>
  <c r="S504" i="14"/>
  <c r="Q507" i="14"/>
  <c r="R507" i="14"/>
  <c r="S507" i="14"/>
  <c r="Q508" i="14"/>
  <c r="R508" i="14"/>
  <c r="S508" i="14"/>
  <c r="Q510" i="14"/>
  <c r="R510" i="14"/>
  <c r="S510" i="14"/>
  <c r="Q511" i="14"/>
  <c r="R511" i="14"/>
  <c r="S511" i="14"/>
  <c r="Q513" i="14"/>
  <c r="R513" i="14"/>
  <c r="S513" i="14"/>
  <c r="Q515" i="14"/>
  <c r="R515" i="14"/>
  <c r="S515" i="14"/>
  <c r="Q516" i="14"/>
  <c r="R516" i="14"/>
  <c r="S516" i="14"/>
  <c r="Q518" i="14"/>
  <c r="R518" i="14"/>
  <c r="S518" i="14"/>
  <c r="R16" i="14"/>
  <c r="S16" i="14"/>
  <c r="Q16" i="14"/>
  <c r="T557" i="14" l="1"/>
  <c r="T567" i="14"/>
  <c r="T495" i="14"/>
  <c r="T483" i="14"/>
  <c r="T460" i="14"/>
  <c r="T515" i="14"/>
  <c r="T466" i="14"/>
  <c r="T518" i="14"/>
  <c r="T493" i="14"/>
  <c r="T428" i="14"/>
  <c r="T403" i="14"/>
  <c r="T381" i="14"/>
  <c r="T345" i="14"/>
  <c r="T267" i="14"/>
  <c r="T237" i="14"/>
  <c r="T436" i="14"/>
  <c r="T399" i="14"/>
  <c r="T431" i="14"/>
  <c r="T377" i="14"/>
  <c r="T16" i="14"/>
  <c r="T368" i="14"/>
  <c r="T344" i="14"/>
  <c r="T442" i="14"/>
  <c r="T499" i="14"/>
  <c r="T400" i="14"/>
  <c r="T232" i="14"/>
  <c r="T485" i="14"/>
  <c r="T474" i="14"/>
  <c r="T450" i="14"/>
  <c r="T385" i="14"/>
  <c r="T488" i="14"/>
  <c r="T284" i="14"/>
  <c r="T382" i="14"/>
  <c r="T353" i="14"/>
  <c r="T339" i="14"/>
  <c r="T323" i="14"/>
  <c r="T311" i="14"/>
  <c r="T508" i="14"/>
  <c r="T375" i="14"/>
  <c r="T211" i="14"/>
  <c r="T201" i="14"/>
  <c r="T191" i="14"/>
  <c r="T169" i="14"/>
  <c r="T159" i="14"/>
  <c r="T143" i="14"/>
  <c r="T130" i="14"/>
  <c r="T94" i="14"/>
  <c r="T71" i="14"/>
  <c r="T52" i="14"/>
  <c r="T646" i="14"/>
  <c r="T633" i="14"/>
  <c r="T596" i="14"/>
  <c r="T573" i="14"/>
  <c r="T549" i="14"/>
  <c r="T526" i="14"/>
  <c r="T453" i="14"/>
  <c r="T435" i="14"/>
  <c r="T350" i="14"/>
  <c r="T265" i="14"/>
  <c r="T262" i="14"/>
  <c r="T251" i="14"/>
  <c r="T229" i="14"/>
  <c r="T552" i="14"/>
  <c r="T243" i="14"/>
  <c r="T174" i="14"/>
  <c r="T144" i="14"/>
  <c r="T32" i="14"/>
  <c r="T581" i="14"/>
  <c r="T487" i="14"/>
  <c r="T410" i="14"/>
  <c r="T497" i="14"/>
  <c r="T472" i="14"/>
  <c r="T422" i="14"/>
  <c r="T398" i="14"/>
  <c r="T318" i="14"/>
  <c r="T188" i="14"/>
  <c r="T166" i="14"/>
  <c r="T607" i="14"/>
  <c r="T586" i="14"/>
  <c r="T539" i="14"/>
  <c r="T478" i="14"/>
  <c r="T289" i="14"/>
  <c r="T465" i="14"/>
  <c r="T455" i="14"/>
  <c r="T444" i="14"/>
  <c r="T337" i="14"/>
  <c r="T264" i="14"/>
  <c r="T181" i="14"/>
  <c r="T162" i="14"/>
  <c r="T148" i="14"/>
  <c r="T583" i="14"/>
  <c r="T544" i="14"/>
  <c r="T523" i="14"/>
  <c r="T511" i="14"/>
  <c r="T470" i="14"/>
  <c r="T448" i="14"/>
  <c r="T279" i="14"/>
  <c r="T373" i="14"/>
  <c r="T513" i="14"/>
  <c r="T504" i="14"/>
  <c r="T480" i="14"/>
  <c r="T476" i="14"/>
  <c r="T464" i="14"/>
  <c r="T407" i="14"/>
  <c r="T314" i="14"/>
  <c r="T239" i="14"/>
  <c r="T519" i="14"/>
  <c r="T516" i="14"/>
  <c r="T491" i="14"/>
  <c r="T469" i="14"/>
  <c r="T443" i="14"/>
  <c r="T401" i="14"/>
  <c r="T376" i="14"/>
  <c r="T355" i="14"/>
  <c r="T343" i="14"/>
  <c r="T333" i="14"/>
  <c r="T294" i="14"/>
  <c r="T281" i="14"/>
  <c r="T228" i="14"/>
  <c r="T208" i="14"/>
  <c r="T197" i="14"/>
  <c r="T185" i="14"/>
  <c r="T165" i="14"/>
  <c r="T152" i="14"/>
  <c r="T137" i="14"/>
  <c r="T122" i="14"/>
  <c r="T88" i="14"/>
  <c r="T62" i="14"/>
  <c r="T41" i="14"/>
  <c r="T609" i="14"/>
  <c r="T604" i="14"/>
  <c r="T574" i="14"/>
  <c r="T569" i="14"/>
  <c r="T537" i="14"/>
  <c r="T528" i="14"/>
  <c r="T521" i="14"/>
  <c r="T231" i="14"/>
  <c r="T203" i="14"/>
  <c r="T178" i="14"/>
  <c r="T147" i="14"/>
  <c r="T97" i="14"/>
  <c r="T496" i="14"/>
  <c r="T473" i="14"/>
  <c r="T449" i="14"/>
  <c r="T409" i="14"/>
  <c r="T378" i="14"/>
  <c r="T357" i="14"/>
  <c r="T351" i="14"/>
  <c r="T315" i="14"/>
  <c r="T297" i="14"/>
  <c r="T250" i="14"/>
  <c r="T236" i="14"/>
  <c r="T210" i="14"/>
  <c r="T199" i="14"/>
  <c r="T190" i="14"/>
  <c r="T167" i="14"/>
  <c r="T158" i="14"/>
  <c r="T139" i="14"/>
  <c r="T129" i="14"/>
  <c r="T90" i="14"/>
  <c r="T69" i="14"/>
  <c r="T44" i="14"/>
  <c r="T621" i="14"/>
  <c r="T585" i="14"/>
  <c r="T579" i="14"/>
  <c r="T551" i="14"/>
  <c r="T530" i="14"/>
  <c r="T524" i="14"/>
  <c r="T520" i="14"/>
  <c r="T57" i="14"/>
  <c r="T555" i="14"/>
  <c r="T498" i="14"/>
  <c r="T475" i="14"/>
  <c r="T452" i="14"/>
  <c r="T415" i="14"/>
  <c r="T325" i="14"/>
  <c r="T292" i="14"/>
  <c r="T238" i="14"/>
  <c r="T226" i="14"/>
  <c r="T205" i="14"/>
  <c r="T196" i="14"/>
  <c r="T182" i="14"/>
  <c r="T163" i="14"/>
  <c r="T151" i="14"/>
  <c r="T136" i="14"/>
  <c r="T121" i="14"/>
  <c r="T87" i="14"/>
  <c r="T61" i="14"/>
  <c r="T38" i="14"/>
  <c r="T640" i="14"/>
  <c r="T626" i="14"/>
  <c r="T603" i="14"/>
  <c r="T536" i="14"/>
  <c r="T527" i="14"/>
  <c r="T471" i="14"/>
  <c r="T445" i="14"/>
  <c r="T193" i="14"/>
  <c r="T132" i="14"/>
  <c r="T564" i="14"/>
  <c r="T502" i="14"/>
  <c r="T477" i="14"/>
  <c r="T454" i="14"/>
  <c r="T426" i="14"/>
  <c r="T380" i="14"/>
  <c r="T372" i="14"/>
  <c r="T365" i="14"/>
  <c r="T252" i="14"/>
  <c r="T242" i="14"/>
  <c r="T213" i="14"/>
  <c r="T202" i="14"/>
  <c r="T192" i="14"/>
  <c r="T160" i="14"/>
  <c r="T131" i="14"/>
  <c r="T95" i="14"/>
  <c r="T72" i="14"/>
  <c r="T54" i="14"/>
  <c r="T643" i="14"/>
  <c r="T636" i="14"/>
  <c r="T630" i="14"/>
  <c r="T587" i="14"/>
  <c r="T563" i="14"/>
  <c r="T553" i="14"/>
  <c r="T532" i="14"/>
  <c r="T35" i="14"/>
  <c r="T507" i="14"/>
  <c r="T459" i="14"/>
  <c r="T430" i="14"/>
  <c r="T379" i="14"/>
  <c r="T371" i="14"/>
  <c r="T334" i="14"/>
  <c r="T322" i="14"/>
  <c r="T209" i="14"/>
  <c r="T198" i="14"/>
  <c r="T156" i="14"/>
  <c r="T138" i="14"/>
  <c r="T128" i="14"/>
  <c r="T89" i="14"/>
  <c r="T66" i="14"/>
  <c r="T42" i="14"/>
  <c r="T610" i="14"/>
  <c r="T605" i="14"/>
  <c r="T589" i="14"/>
  <c r="T576" i="14"/>
  <c r="T494" i="14"/>
  <c r="T405" i="14"/>
  <c r="T214" i="14"/>
  <c r="T161" i="14"/>
  <c r="T74" i="14"/>
  <c r="T637" i="14"/>
  <c r="T510" i="14"/>
  <c r="T484" i="14"/>
  <c r="T461" i="14"/>
  <c r="T432" i="14"/>
  <c r="T386" i="14"/>
  <c r="T374" i="14"/>
  <c r="T321" i="14"/>
  <c r="T260" i="14"/>
  <c r="T217" i="14"/>
  <c r="T204" i="14"/>
  <c r="T195" i="14"/>
  <c r="T133" i="14"/>
  <c r="T118" i="14"/>
  <c r="T78" i="14"/>
  <c r="T58" i="14"/>
  <c r="T36" i="14"/>
  <c r="T638" i="14"/>
  <c r="T598" i="14"/>
  <c r="T594" i="14"/>
  <c r="T565" i="14"/>
  <c r="T535" i="14"/>
  <c r="T346" i="14"/>
  <c r="T319" i="14"/>
  <c r="T269" i="14"/>
  <c r="T354" i="14"/>
  <c r="T324" i="14"/>
  <c r="T285" i="14"/>
  <c r="T249" i="14"/>
  <c r="T356" i="14"/>
  <c r="T358" i="14"/>
  <c r="T335" i="14"/>
  <c r="T296" i="14"/>
  <c r="T255" i="14"/>
  <c r="T366" i="14"/>
  <c r="T338" i="14"/>
  <c r="T299" i="14"/>
  <c r="T261" i="14"/>
  <c r="T370" i="14"/>
  <c r="T340" i="14"/>
  <c r="T312" i="14"/>
  <c r="T263" i="14"/>
  <c r="T628" i="14"/>
  <c r="T590" i="14"/>
  <c r="T568" i="14"/>
  <c r="T540" i="14"/>
  <c r="T632" i="14"/>
  <c r="T595" i="14"/>
  <c r="T572" i="14"/>
  <c r="T545" i="14"/>
  <c r="T529" i="14"/>
  <c r="T641" i="14"/>
  <c r="T606" i="14"/>
  <c r="T582" i="14"/>
  <c r="T556" i="14"/>
  <c r="T531" i="14"/>
  <c r="T644" i="14"/>
  <c r="T608" i="14"/>
  <c r="T584" i="14"/>
  <c r="T559" i="14"/>
  <c r="T533" i="14"/>
  <c r="T624" i="14"/>
  <c r="T588" i="14"/>
  <c r="T566" i="14"/>
  <c r="T538" i="14"/>
  <c r="S3" i="14"/>
  <c r="S4" i="14"/>
  <c r="S5" i="14"/>
  <c r="S6" i="14"/>
  <c r="S7" i="14"/>
  <c r="S8" i="14"/>
  <c r="S9" i="14"/>
  <c r="S10" i="14"/>
  <c r="S11" i="14"/>
  <c r="S12" i="14"/>
  <c r="S13" i="14"/>
  <c r="S14" i="14"/>
  <c r="S15" i="14"/>
  <c r="S17" i="14"/>
  <c r="S18" i="14"/>
  <c r="S19" i="14"/>
  <c r="S20" i="14"/>
  <c r="S21" i="14"/>
  <c r="S22" i="14"/>
  <c r="S23" i="14"/>
  <c r="S24" i="14"/>
  <c r="S25" i="14"/>
  <c r="S26" i="14"/>
  <c r="S27" i="14"/>
  <c r="S28" i="14"/>
  <c r="S29" i="14"/>
  <c r="S30" i="14"/>
  <c r="S31" i="14"/>
  <c r="S33" i="14"/>
  <c r="S34" i="14"/>
  <c r="S37" i="14"/>
  <c r="S39" i="14"/>
  <c r="S40" i="14"/>
  <c r="S43" i="14"/>
  <c r="S45" i="14"/>
  <c r="S46" i="14"/>
  <c r="S47" i="14"/>
  <c r="S48" i="14"/>
  <c r="S49" i="14"/>
  <c r="S50" i="14"/>
  <c r="S51" i="14"/>
  <c r="S53" i="14"/>
  <c r="S55" i="14"/>
  <c r="S56" i="14"/>
  <c r="S59" i="14"/>
  <c r="S60" i="14"/>
  <c r="S63" i="14"/>
  <c r="S64" i="14"/>
  <c r="S65" i="14"/>
  <c r="S67" i="14"/>
  <c r="S68" i="14"/>
  <c r="S70" i="14"/>
  <c r="S73" i="14"/>
  <c r="S75" i="14"/>
  <c r="S76" i="14"/>
  <c r="S77" i="14"/>
  <c r="S79" i="14"/>
  <c r="S80" i="14"/>
  <c r="S81" i="14"/>
  <c r="S82" i="14"/>
  <c r="S83" i="14"/>
  <c r="S84" i="14"/>
  <c r="S85" i="14"/>
  <c r="S86" i="14"/>
  <c r="S91" i="14"/>
  <c r="S92" i="14"/>
  <c r="S93" i="14"/>
  <c r="S96" i="14"/>
  <c r="S98" i="14"/>
  <c r="S99" i="14"/>
  <c r="S100" i="14"/>
  <c r="S101" i="14"/>
  <c r="S102" i="14"/>
  <c r="S103" i="14"/>
  <c r="S104" i="14"/>
  <c r="S105" i="14"/>
  <c r="S106" i="14"/>
  <c r="S107" i="14"/>
  <c r="S108" i="14"/>
  <c r="S109" i="14"/>
  <c r="S110" i="14"/>
  <c r="S111" i="14"/>
  <c r="S112" i="14"/>
  <c r="S113" i="14"/>
  <c r="S114" i="14"/>
  <c r="S115" i="14"/>
  <c r="S116" i="14"/>
  <c r="S117" i="14"/>
  <c r="S119" i="14"/>
  <c r="S120" i="14"/>
  <c r="S123" i="14"/>
  <c r="S124" i="14"/>
  <c r="S125" i="14"/>
  <c r="S126" i="14"/>
  <c r="S127" i="14"/>
  <c r="S134" i="14"/>
  <c r="S135" i="14"/>
  <c r="S140" i="14"/>
  <c r="S141" i="14"/>
  <c r="S142" i="14"/>
  <c r="S145" i="14"/>
  <c r="S146" i="14"/>
  <c r="S149" i="14"/>
  <c r="S150" i="14"/>
  <c r="S153" i="14"/>
  <c r="S154" i="14"/>
  <c r="S155" i="14"/>
  <c r="S157" i="14"/>
  <c r="S164" i="14"/>
  <c r="S168" i="14"/>
  <c r="S170" i="14"/>
  <c r="S171" i="14"/>
  <c r="S172" i="14"/>
  <c r="S173" i="14"/>
  <c r="S175" i="14"/>
  <c r="S176" i="14"/>
  <c r="S177" i="14"/>
  <c r="S179" i="14"/>
  <c r="S180" i="14"/>
  <c r="S183" i="14"/>
  <c r="S184" i="14"/>
  <c r="S186" i="14"/>
  <c r="S187" i="14"/>
  <c r="S189" i="14"/>
  <c r="S194" i="14"/>
  <c r="S200" i="14"/>
  <c r="S206" i="14"/>
  <c r="S207" i="14"/>
  <c r="S212" i="14"/>
  <c r="S215" i="14"/>
  <c r="S216" i="14"/>
  <c r="S218" i="14"/>
  <c r="S219" i="14"/>
  <c r="S220" i="14"/>
  <c r="S221" i="14"/>
  <c r="S222" i="14"/>
  <c r="S223" i="14"/>
  <c r="S224" i="14"/>
  <c r="S225" i="14"/>
  <c r="S227" i="14"/>
  <c r="S230" i="14"/>
  <c r="S233" i="14"/>
  <c r="S234" i="14"/>
  <c r="S235" i="14"/>
  <c r="S240" i="14"/>
  <c r="S241" i="14"/>
  <c r="S244" i="14"/>
  <c r="S245" i="14"/>
  <c r="S246" i="14"/>
  <c r="S247" i="14"/>
  <c r="S248" i="14"/>
  <c r="S253" i="14"/>
  <c r="S254" i="14"/>
  <c r="S256" i="14"/>
  <c r="S257" i="14"/>
  <c r="S258" i="14"/>
  <c r="S259" i="14"/>
  <c r="S266" i="14"/>
  <c r="S268" i="14"/>
  <c r="S270" i="14"/>
  <c r="S271" i="14"/>
  <c r="S272" i="14"/>
  <c r="S273" i="14"/>
  <c r="S274" i="14"/>
  <c r="S275" i="14"/>
  <c r="S276" i="14"/>
  <c r="S277" i="14"/>
  <c r="S278" i="14"/>
  <c r="S280" i="14"/>
  <c r="S282" i="14"/>
  <c r="S283" i="14"/>
  <c r="S286" i="14"/>
  <c r="S287" i="14"/>
  <c r="S288" i="14"/>
  <c r="S290" i="14"/>
  <c r="S291" i="14"/>
  <c r="S293" i="14"/>
  <c r="S295" i="14"/>
  <c r="S298" i="14"/>
  <c r="S300" i="14"/>
  <c r="S301" i="14"/>
  <c r="S302" i="14"/>
  <c r="S303" i="14"/>
  <c r="S304" i="14"/>
  <c r="S305" i="14"/>
  <c r="S306" i="14"/>
  <c r="S307" i="14"/>
  <c r="S308" i="14"/>
  <c r="S309" i="14"/>
  <c r="S310" i="14"/>
  <c r="S313" i="14"/>
  <c r="S316" i="14"/>
  <c r="S317" i="14"/>
  <c r="S320" i="14"/>
  <c r="S326" i="14"/>
  <c r="S327" i="14"/>
  <c r="S328" i="14"/>
  <c r="S329" i="14"/>
  <c r="S330" i="14"/>
  <c r="S331" i="14"/>
  <c r="S332" i="14"/>
  <c r="S336" i="14"/>
  <c r="S341" i="14"/>
  <c r="S342" i="14"/>
  <c r="S347" i="14"/>
  <c r="S348" i="14"/>
  <c r="S349" i="14"/>
  <c r="S352" i="14"/>
  <c r="S359" i="14"/>
  <c r="S360" i="14"/>
  <c r="S361" i="14"/>
  <c r="S362" i="14"/>
  <c r="S363" i="14"/>
  <c r="S364" i="14"/>
  <c r="S367" i="14"/>
  <c r="S369" i="14"/>
  <c r="S383" i="14"/>
  <c r="S384" i="14"/>
  <c r="S387" i="14"/>
  <c r="S388" i="14"/>
  <c r="S389" i="14"/>
  <c r="S390" i="14"/>
  <c r="S391" i="14"/>
  <c r="S392" i="14"/>
  <c r="S393" i="14"/>
  <c r="S394" i="14"/>
  <c r="S395" i="14"/>
  <c r="S396" i="14"/>
  <c r="S397" i="14"/>
  <c r="S402" i="14"/>
  <c r="S404" i="14"/>
  <c r="S406" i="14"/>
  <c r="S408" i="14"/>
  <c r="S411" i="14"/>
  <c r="S412" i="14"/>
  <c r="S413" i="14"/>
  <c r="S414" i="14"/>
  <c r="S416" i="14"/>
  <c r="S417" i="14"/>
  <c r="S418" i="14"/>
  <c r="S419" i="14"/>
  <c r="S420" i="14"/>
  <c r="S421" i="14"/>
  <c r="S423" i="14"/>
  <c r="S424" i="14"/>
  <c r="S425" i="14"/>
  <c r="S427" i="14"/>
  <c r="S429" i="14"/>
  <c r="S433" i="14"/>
  <c r="S434" i="14"/>
  <c r="S437" i="14"/>
  <c r="S438" i="14"/>
  <c r="S439" i="14"/>
  <c r="S440" i="14"/>
  <c r="S441" i="14"/>
  <c r="S446" i="14"/>
  <c r="S447" i="14"/>
  <c r="S451" i="14"/>
  <c r="S456" i="14"/>
  <c r="S457" i="14"/>
  <c r="S458" i="14"/>
  <c r="S462" i="14"/>
  <c r="S463" i="14"/>
  <c r="S467" i="14"/>
  <c r="S468" i="14"/>
  <c r="S479" i="14"/>
  <c r="S481" i="14"/>
  <c r="S482" i="14"/>
  <c r="S486" i="14"/>
  <c r="S489" i="14"/>
  <c r="S490" i="14"/>
  <c r="S492" i="14"/>
  <c r="S500" i="14"/>
  <c r="S501" i="14"/>
  <c r="S503" i="14"/>
  <c r="S505" i="14"/>
  <c r="S506" i="14"/>
  <c r="S509" i="14"/>
  <c r="S512" i="14"/>
  <c r="S514" i="14"/>
  <c r="S517" i="14"/>
  <c r="S522" i="14"/>
  <c r="S525" i="14"/>
  <c r="S534" i="14"/>
  <c r="S541" i="14"/>
  <c r="S542" i="14"/>
  <c r="S543" i="14"/>
  <c r="S546" i="14"/>
  <c r="S547" i="14"/>
  <c r="S548" i="14"/>
  <c r="S550" i="14"/>
  <c r="S554" i="14"/>
  <c r="S558" i="14"/>
  <c r="S560" i="14"/>
  <c r="S561" i="14"/>
  <c r="S562" i="14"/>
  <c r="S570" i="14"/>
  <c r="S571" i="14"/>
  <c r="S575" i="14"/>
  <c r="S577" i="14"/>
  <c r="S578" i="14"/>
  <c r="S580" i="14"/>
  <c r="S591" i="14"/>
  <c r="S592" i="14"/>
  <c r="S593" i="14"/>
  <c r="S597" i="14"/>
  <c r="S599" i="14"/>
  <c r="S600" i="14"/>
  <c r="S601" i="14"/>
  <c r="S602" i="14"/>
  <c r="S611" i="14"/>
  <c r="S612" i="14"/>
  <c r="S613" i="14"/>
  <c r="S614" i="14"/>
  <c r="S615" i="14"/>
  <c r="S616" i="14"/>
  <c r="S617" i="14"/>
  <c r="S618" i="14"/>
  <c r="S619" i="14"/>
  <c r="S620" i="14"/>
  <c r="S622" i="14"/>
  <c r="S623" i="14"/>
  <c r="S625" i="14"/>
  <c r="S627" i="14"/>
  <c r="S629" i="14"/>
  <c r="S631" i="14"/>
  <c r="S634" i="14"/>
  <c r="S635" i="14"/>
  <c r="S639" i="14"/>
  <c r="S642" i="14"/>
  <c r="S645" i="14"/>
  <c r="S647" i="14"/>
  <c r="S648" i="14"/>
  <c r="S2" i="14"/>
  <c r="R3" i="14"/>
  <c r="R4" i="14"/>
  <c r="R5" i="14"/>
  <c r="R6" i="14"/>
  <c r="R7" i="14"/>
  <c r="R8" i="14"/>
  <c r="R9" i="14"/>
  <c r="R10" i="14"/>
  <c r="R11" i="14"/>
  <c r="R12" i="14"/>
  <c r="R13" i="14"/>
  <c r="R14" i="14"/>
  <c r="R15" i="14"/>
  <c r="R17" i="14"/>
  <c r="R18" i="14"/>
  <c r="R19" i="14"/>
  <c r="R20" i="14"/>
  <c r="R21" i="14"/>
  <c r="R22" i="14"/>
  <c r="R23" i="14"/>
  <c r="R24" i="14"/>
  <c r="R25" i="14"/>
  <c r="R26" i="14"/>
  <c r="R27" i="14"/>
  <c r="R28" i="14"/>
  <c r="R29" i="14"/>
  <c r="R30" i="14"/>
  <c r="R31" i="14"/>
  <c r="R33" i="14"/>
  <c r="R34" i="14"/>
  <c r="R37" i="14"/>
  <c r="R39" i="14"/>
  <c r="R40" i="14"/>
  <c r="R43" i="14"/>
  <c r="R45" i="14"/>
  <c r="R46" i="14"/>
  <c r="R47" i="14"/>
  <c r="R48" i="14"/>
  <c r="R49" i="14"/>
  <c r="R50" i="14"/>
  <c r="R51" i="14"/>
  <c r="R53" i="14"/>
  <c r="R55" i="14"/>
  <c r="R56" i="14"/>
  <c r="R59" i="14"/>
  <c r="R60" i="14"/>
  <c r="R63" i="14"/>
  <c r="R64" i="14"/>
  <c r="R65" i="14"/>
  <c r="R67" i="14"/>
  <c r="R68" i="14"/>
  <c r="R70" i="14"/>
  <c r="R73" i="14"/>
  <c r="R75" i="14"/>
  <c r="R76" i="14"/>
  <c r="R77" i="14"/>
  <c r="R79" i="14"/>
  <c r="R80" i="14"/>
  <c r="R81" i="14"/>
  <c r="R82" i="14"/>
  <c r="R83" i="14"/>
  <c r="R84" i="14"/>
  <c r="R85" i="14"/>
  <c r="R86" i="14"/>
  <c r="R91" i="14"/>
  <c r="R92" i="14"/>
  <c r="R93" i="14"/>
  <c r="R96" i="14"/>
  <c r="R98" i="14"/>
  <c r="R99" i="14"/>
  <c r="R100" i="14"/>
  <c r="R101" i="14"/>
  <c r="R102" i="14"/>
  <c r="R103" i="14"/>
  <c r="R104" i="14"/>
  <c r="R105" i="14"/>
  <c r="R106" i="14"/>
  <c r="R107" i="14"/>
  <c r="R108" i="14"/>
  <c r="R109" i="14"/>
  <c r="R110" i="14"/>
  <c r="R111" i="14"/>
  <c r="R112" i="14"/>
  <c r="R113" i="14"/>
  <c r="R114" i="14"/>
  <c r="R115" i="14"/>
  <c r="R116" i="14"/>
  <c r="R117" i="14"/>
  <c r="R119" i="14"/>
  <c r="R120" i="14"/>
  <c r="R123" i="14"/>
  <c r="R124" i="14"/>
  <c r="R125" i="14"/>
  <c r="R126" i="14"/>
  <c r="R127" i="14"/>
  <c r="R134" i="14"/>
  <c r="R135" i="14"/>
  <c r="R140" i="14"/>
  <c r="R141" i="14"/>
  <c r="R142" i="14"/>
  <c r="R145" i="14"/>
  <c r="R146" i="14"/>
  <c r="R149" i="14"/>
  <c r="R150" i="14"/>
  <c r="R153" i="14"/>
  <c r="R154" i="14"/>
  <c r="R155" i="14"/>
  <c r="R157" i="14"/>
  <c r="R164" i="14"/>
  <c r="R168" i="14"/>
  <c r="R170" i="14"/>
  <c r="R171" i="14"/>
  <c r="R172" i="14"/>
  <c r="R173" i="14"/>
  <c r="R175" i="14"/>
  <c r="R176" i="14"/>
  <c r="R177" i="14"/>
  <c r="R179" i="14"/>
  <c r="R180" i="14"/>
  <c r="R183" i="14"/>
  <c r="R184" i="14"/>
  <c r="R186" i="14"/>
  <c r="R187" i="14"/>
  <c r="R189" i="14"/>
  <c r="R194" i="14"/>
  <c r="R200" i="14"/>
  <c r="R206" i="14"/>
  <c r="R207" i="14"/>
  <c r="R212" i="14"/>
  <c r="R215" i="14"/>
  <c r="R216" i="14"/>
  <c r="R218" i="14"/>
  <c r="R219" i="14"/>
  <c r="R220" i="14"/>
  <c r="R221" i="14"/>
  <c r="R222" i="14"/>
  <c r="R223" i="14"/>
  <c r="R224" i="14"/>
  <c r="R225" i="14"/>
  <c r="R227" i="14"/>
  <c r="R230" i="14"/>
  <c r="R233" i="14"/>
  <c r="R234" i="14"/>
  <c r="R235" i="14"/>
  <c r="R240" i="14"/>
  <c r="R241" i="14"/>
  <c r="R244" i="14"/>
  <c r="R245" i="14"/>
  <c r="R246" i="14"/>
  <c r="R247" i="14"/>
  <c r="R248" i="14"/>
  <c r="R253" i="14"/>
  <c r="R254" i="14"/>
  <c r="R256" i="14"/>
  <c r="R257" i="14"/>
  <c r="R258" i="14"/>
  <c r="R259" i="14"/>
  <c r="R266" i="14"/>
  <c r="R268" i="14"/>
  <c r="R270" i="14"/>
  <c r="R271" i="14"/>
  <c r="R272" i="14"/>
  <c r="R273" i="14"/>
  <c r="R274" i="14"/>
  <c r="R275" i="14"/>
  <c r="R276" i="14"/>
  <c r="R277" i="14"/>
  <c r="R278" i="14"/>
  <c r="R280" i="14"/>
  <c r="R282" i="14"/>
  <c r="R283" i="14"/>
  <c r="R286" i="14"/>
  <c r="R287" i="14"/>
  <c r="R288" i="14"/>
  <c r="R290" i="14"/>
  <c r="R291" i="14"/>
  <c r="R293" i="14"/>
  <c r="R295" i="14"/>
  <c r="R298" i="14"/>
  <c r="R300" i="14"/>
  <c r="R301" i="14"/>
  <c r="R302" i="14"/>
  <c r="R303" i="14"/>
  <c r="R304" i="14"/>
  <c r="R305" i="14"/>
  <c r="R306" i="14"/>
  <c r="R307" i="14"/>
  <c r="R308" i="14"/>
  <c r="R309" i="14"/>
  <c r="R310" i="14"/>
  <c r="R313" i="14"/>
  <c r="R316" i="14"/>
  <c r="R317" i="14"/>
  <c r="R320" i="14"/>
  <c r="R326" i="14"/>
  <c r="R327" i="14"/>
  <c r="R328" i="14"/>
  <c r="R329" i="14"/>
  <c r="R330" i="14"/>
  <c r="R331" i="14"/>
  <c r="R332" i="14"/>
  <c r="R336" i="14"/>
  <c r="R341" i="14"/>
  <c r="R342" i="14"/>
  <c r="R347" i="14"/>
  <c r="R348" i="14"/>
  <c r="R349" i="14"/>
  <c r="R352" i="14"/>
  <c r="R359" i="14"/>
  <c r="R360" i="14"/>
  <c r="R361" i="14"/>
  <c r="R362" i="14"/>
  <c r="R363" i="14"/>
  <c r="R364" i="14"/>
  <c r="R367" i="14"/>
  <c r="R369" i="14"/>
  <c r="R383" i="14"/>
  <c r="R384" i="14"/>
  <c r="R387" i="14"/>
  <c r="R388" i="14"/>
  <c r="R389" i="14"/>
  <c r="R390" i="14"/>
  <c r="R391" i="14"/>
  <c r="R392" i="14"/>
  <c r="R393" i="14"/>
  <c r="R394" i="14"/>
  <c r="R395" i="14"/>
  <c r="R396" i="14"/>
  <c r="R397" i="14"/>
  <c r="R402" i="14"/>
  <c r="R404" i="14"/>
  <c r="R406" i="14"/>
  <c r="R408" i="14"/>
  <c r="R411" i="14"/>
  <c r="R412" i="14"/>
  <c r="R413" i="14"/>
  <c r="R414" i="14"/>
  <c r="R416" i="14"/>
  <c r="R417" i="14"/>
  <c r="R418" i="14"/>
  <c r="R419" i="14"/>
  <c r="R420" i="14"/>
  <c r="R421" i="14"/>
  <c r="R423" i="14"/>
  <c r="R424" i="14"/>
  <c r="R425" i="14"/>
  <c r="R427" i="14"/>
  <c r="R429" i="14"/>
  <c r="R433" i="14"/>
  <c r="R434" i="14"/>
  <c r="R437" i="14"/>
  <c r="R438" i="14"/>
  <c r="R439" i="14"/>
  <c r="R440" i="14"/>
  <c r="R441" i="14"/>
  <c r="R446" i="14"/>
  <c r="R447" i="14"/>
  <c r="R451" i="14"/>
  <c r="R456" i="14"/>
  <c r="R457" i="14"/>
  <c r="R458" i="14"/>
  <c r="R462" i="14"/>
  <c r="R463" i="14"/>
  <c r="R467" i="14"/>
  <c r="R468" i="14"/>
  <c r="R479" i="14"/>
  <c r="R481" i="14"/>
  <c r="R482" i="14"/>
  <c r="R486" i="14"/>
  <c r="R489" i="14"/>
  <c r="R490" i="14"/>
  <c r="R492" i="14"/>
  <c r="R500" i="14"/>
  <c r="R501" i="14"/>
  <c r="R503" i="14"/>
  <c r="R505" i="14"/>
  <c r="R506" i="14"/>
  <c r="R509" i="14"/>
  <c r="R512" i="14"/>
  <c r="R514" i="14"/>
  <c r="R517" i="14"/>
  <c r="R522" i="14"/>
  <c r="R525" i="14"/>
  <c r="R534" i="14"/>
  <c r="R541" i="14"/>
  <c r="R542" i="14"/>
  <c r="R543" i="14"/>
  <c r="R546" i="14"/>
  <c r="R547" i="14"/>
  <c r="R548" i="14"/>
  <c r="R550" i="14"/>
  <c r="R554" i="14"/>
  <c r="R558" i="14"/>
  <c r="R560" i="14"/>
  <c r="R561" i="14"/>
  <c r="R562" i="14"/>
  <c r="R570" i="14"/>
  <c r="R571" i="14"/>
  <c r="R575" i="14"/>
  <c r="R577" i="14"/>
  <c r="R578" i="14"/>
  <c r="R580" i="14"/>
  <c r="R591" i="14"/>
  <c r="R592" i="14"/>
  <c r="R593" i="14"/>
  <c r="R597" i="14"/>
  <c r="R599" i="14"/>
  <c r="R600" i="14"/>
  <c r="R601" i="14"/>
  <c r="R602" i="14"/>
  <c r="R611" i="14"/>
  <c r="R612" i="14"/>
  <c r="R613" i="14"/>
  <c r="R614" i="14"/>
  <c r="R615" i="14"/>
  <c r="R616" i="14"/>
  <c r="R617" i="14"/>
  <c r="R618" i="14"/>
  <c r="R619" i="14"/>
  <c r="R620" i="14"/>
  <c r="R622" i="14"/>
  <c r="R623" i="14"/>
  <c r="R625" i="14"/>
  <c r="R627" i="14"/>
  <c r="R629" i="14"/>
  <c r="R631" i="14"/>
  <c r="R634" i="14"/>
  <c r="R635" i="14"/>
  <c r="R639" i="14"/>
  <c r="R642" i="14"/>
  <c r="R645" i="14"/>
  <c r="R647" i="14"/>
  <c r="R648" i="14"/>
  <c r="R2" i="14"/>
  <c r="Q3" i="14"/>
  <c r="Q4" i="14"/>
  <c r="Q5" i="14"/>
  <c r="Q6" i="14"/>
  <c r="Q7" i="14"/>
  <c r="Q8" i="14"/>
  <c r="Q9" i="14"/>
  <c r="Q10" i="14"/>
  <c r="Q11" i="14"/>
  <c r="Q12" i="14"/>
  <c r="Q13" i="14"/>
  <c r="Q14" i="14"/>
  <c r="Q15" i="14"/>
  <c r="Q17" i="14"/>
  <c r="Q18" i="14"/>
  <c r="Q19" i="14"/>
  <c r="Q20" i="14"/>
  <c r="Q21" i="14"/>
  <c r="Q22" i="14"/>
  <c r="Q23" i="14"/>
  <c r="Q24" i="14"/>
  <c r="Q25" i="14"/>
  <c r="Q26" i="14"/>
  <c r="Q27" i="14"/>
  <c r="Q28" i="14"/>
  <c r="Q29" i="14"/>
  <c r="Q30" i="14"/>
  <c r="Q31" i="14"/>
  <c r="Q33" i="14"/>
  <c r="Q34" i="14"/>
  <c r="Q37" i="14"/>
  <c r="Q39" i="14"/>
  <c r="Q40" i="14"/>
  <c r="Q43" i="14"/>
  <c r="Q45" i="14"/>
  <c r="Q46" i="14"/>
  <c r="Q47" i="14"/>
  <c r="Q48" i="14"/>
  <c r="Q49" i="14"/>
  <c r="Q50" i="14"/>
  <c r="Q51" i="14"/>
  <c r="Q53" i="14"/>
  <c r="Q55" i="14"/>
  <c r="Q56" i="14"/>
  <c r="Q59" i="14"/>
  <c r="Q60" i="14"/>
  <c r="Q63" i="14"/>
  <c r="Q64" i="14"/>
  <c r="Q65" i="14"/>
  <c r="Q67" i="14"/>
  <c r="Q68" i="14"/>
  <c r="Q70" i="14"/>
  <c r="Q73" i="14"/>
  <c r="Q75" i="14"/>
  <c r="Q76" i="14"/>
  <c r="Q77" i="14"/>
  <c r="Q79" i="14"/>
  <c r="Q80" i="14"/>
  <c r="Q81" i="14"/>
  <c r="Q82" i="14"/>
  <c r="Q83" i="14"/>
  <c r="Q84" i="14"/>
  <c r="Q85" i="14"/>
  <c r="Q86" i="14"/>
  <c r="Q91" i="14"/>
  <c r="Q92" i="14"/>
  <c r="Q93" i="14"/>
  <c r="Q96" i="14"/>
  <c r="Q98" i="14"/>
  <c r="Q99" i="14"/>
  <c r="Q100" i="14"/>
  <c r="Q101" i="14"/>
  <c r="Q102" i="14"/>
  <c r="Q103" i="14"/>
  <c r="Q104" i="14"/>
  <c r="Q105" i="14"/>
  <c r="Q106" i="14"/>
  <c r="Q107" i="14"/>
  <c r="Q108" i="14"/>
  <c r="Q109" i="14"/>
  <c r="Q110" i="14"/>
  <c r="Q111" i="14"/>
  <c r="Q112" i="14"/>
  <c r="Q113" i="14"/>
  <c r="Q114" i="14"/>
  <c r="Q115" i="14"/>
  <c r="Q116" i="14"/>
  <c r="Q117" i="14"/>
  <c r="Q119" i="14"/>
  <c r="Q120" i="14"/>
  <c r="Q123" i="14"/>
  <c r="Q124" i="14"/>
  <c r="Q125" i="14"/>
  <c r="Q126" i="14"/>
  <c r="Q127" i="14"/>
  <c r="Q134" i="14"/>
  <c r="Q135" i="14"/>
  <c r="Q140" i="14"/>
  <c r="Q141" i="14"/>
  <c r="Q142" i="14"/>
  <c r="Q145" i="14"/>
  <c r="Q146" i="14"/>
  <c r="Q149" i="14"/>
  <c r="Q150" i="14"/>
  <c r="Q153" i="14"/>
  <c r="Q154" i="14"/>
  <c r="Q155" i="14"/>
  <c r="Q157" i="14"/>
  <c r="Q164" i="14"/>
  <c r="Q168" i="14"/>
  <c r="Q170" i="14"/>
  <c r="Q171" i="14"/>
  <c r="Q172" i="14"/>
  <c r="Q173" i="14"/>
  <c r="Q175" i="14"/>
  <c r="Q176" i="14"/>
  <c r="Q177" i="14"/>
  <c r="Q179" i="14"/>
  <c r="Q180" i="14"/>
  <c r="Q183" i="14"/>
  <c r="Q184" i="14"/>
  <c r="Q186" i="14"/>
  <c r="Q187" i="14"/>
  <c r="Q189" i="14"/>
  <c r="Q194" i="14"/>
  <c r="Q200" i="14"/>
  <c r="Q206" i="14"/>
  <c r="Q207" i="14"/>
  <c r="Q212" i="14"/>
  <c r="Q215" i="14"/>
  <c r="Q216" i="14"/>
  <c r="Q218" i="14"/>
  <c r="Q219" i="14"/>
  <c r="Q220" i="14"/>
  <c r="Q221" i="14"/>
  <c r="Q222" i="14"/>
  <c r="Q223" i="14"/>
  <c r="Q224" i="14"/>
  <c r="Q225" i="14"/>
  <c r="Q227" i="14"/>
  <c r="Q230" i="14"/>
  <c r="Q233" i="14"/>
  <c r="Q234" i="14"/>
  <c r="Q235" i="14"/>
  <c r="Q240" i="14"/>
  <c r="Q241" i="14"/>
  <c r="Q244" i="14"/>
  <c r="Q245" i="14"/>
  <c r="Q246" i="14"/>
  <c r="Q247" i="14"/>
  <c r="Q248" i="14"/>
  <c r="Q253" i="14"/>
  <c r="Q254" i="14"/>
  <c r="Q256" i="14"/>
  <c r="Q257" i="14"/>
  <c r="Q258" i="14"/>
  <c r="Q259" i="14"/>
  <c r="Q266" i="14"/>
  <c r="Q268" i="14"/>
  <c r="Q270" i="14"/>
  <c r="Q271" i="14"/>
  <c r="Q272" i="14"/>
  <c r="Q273" i="14"/>
  <c r="Q274" i="14"/>
  <c r="Q275" i="14"/>
  <c r="Q276" i="14"/>
  <c r="Q277" i="14"/>
  <c r="Q278" i="14"/>
  <c r="Q280" i="14"/>
  <c r="Q282" i="14"/>
  <c r="Q283" i="14"/>
  <c r="Q286" i="14"/>
  <c r="Q287" i="14"/>
  <c r="Q288" i="14"/>
  <c r="Q290" i="14"/>
  <c r="Q291" i="14"/>
  <c r="Q293" i="14"/>
  <c r="Q295" i="14"/>
  <c r="Q298" i="14"/>
  <c r="Q300" i="14"/>
  <c r="Q301" i="14"/>
  <c r="Q302" i="14"/>
  <c r="Q303" i="14"/>
  <c r="Q304" i="14"/>
  <c r="Q305" i="14"/>
  <c r="Q306" i="14"/>
  <c r="Q307" i="14"/>
  <c r="Q308" i="14"/>
  <c r="Q309" i="14"/>
  <c r="Q310" i="14"/>
  <c r="Q313" i="14"/>
  <c r="Q316" i="14"/>
  <c r="Q317" i="14"/>
  <c r="Q320" i="14"/>
  <c r="Q326" i="14"/>
  <c r="Q327" i="14"/>
  <c r="Q328" i="14"/>
  <c r="Q329" i="14"/>
  <c r="Q330" i="14"/>
  <c r="Q331" i="14"/>
  <c r="Q332" i="14"/>
  <c r="Q336" i="14"/>
  <c r="Q341" i="14"/>
  <c r="Q342" i="14"/>
  <c r="Q347" i="14"/>
  <c r="Q348" i="14"/>
  <c r="Q349" i="14"/>
  <c r="Q352" i="14"/>
  <c r="Q359" i="14"/>
  <c r="Q360" i="14"/>
  <c r="Q361" i="14"/>
  <c r="Q362" i="14"/>
  <c r="Q363" i="14"/>
  <c r="Q364" i="14"/>
  <c r="Q367" i="14"/>
  <c r="Q369" i="14"/>
  <c r="Q383" i="14"/>
  <c r="Q384" i="14"/>
  <c r="Q387" i="14"/>
  <c r="Q388" i="14"/>
  <c r="Q389" i="14"/>
  <c r="Q390" i="14"/>
  <c r="Q391" i="14"/>
  <c r="Q392" i="14"/>
  <c r="Q393" i="14"/>
  <c r="Q394" i="14"/>
  <c r="Q395" i="14"/>
  <c r="Q396" i="14"/>
  <c r="Q397" i="14"/>
  <c r="Q402" i="14"/>
  <c r="Q404" i="14"/>
  <c r="Q406" i="14"/>
  <c r="Q408" i="14"/>
  <c r="Q411" i="14"/>
  <c r="Q412" i="14"/>
  <c r="Q413" i="14"/>
  <c r="Q414" i="14"/>
  <c r="Q416" i="14"/>
  <c r="Q417" i="14"/>
  <c r="Q418" i="14"/>
  <c r="Q419" i="14"/>
  <c r="Q420" i="14"/>
  <c r="Q421" i="14"/>
  <c r="Q423" i="14"/>
  <c r="Q424" i="14"/>
  <c r="Q425" i="14"/>
  <c r="Q427" i="14"/>
  <c r="Q429" i="14"/>
  <c r="Q433" i="14"/>
  <c r="Q434" i="14"/>
  <c r="Q437" i="14"/>
  <c r="Q438" i="14"/>
  <c r="Q439" i="14"/>
  <c r="Q440" i="14"/>
  <c r="Q441" i="14"/>
  <c r="Q446" i="14"/>
  <c r="Q447" i="14"/>
  <c r="Q451" i="14"/>
  <c r="Q456" i="14"/>
  <c r="Q457" i="14"/>
  <c r="Q458" i="14"/>
  <c r="Q462" i="14"/>
  <c r="Q463" i="14"/>
  <c r="Q467" i="14"/>
  <c r="Q468" i="14"/>
  <c r="Q479" i="14"/>
  <c r="Q481" i="14"/>
  <c r="Q482" i="14"/>
  <c r="Q486" i="14"/>
  <c r="Q489" i="14"/>
  <c r="Q490" i="14"/>
  <c r="Q492" i="14"/>
  <c r="Q500" i="14"/>
  <c r="Q501" i="14"/>
  <c r="Q503" i="14"/>
  <c r="Q505" i="14"/>
  <c r="Q506" i="14"/>
  <c r="Q509" i="14"/>
  <c r="Q512" i="14"/>
  <c r="Q514" i="14"/>
  <c r="Q517" i="14"/>
  <c r="Q522" i="14"/>
  <c r="Q525" i="14"/>
  <c r="Q534" i="14"/>
  <c r="Q541" i="14"/>
  <c r="Q542" i="14"/>
  <c r="Q543" i="14"/>
  <c r="Q546" i="14"/>
  <c r="Q547" i="14"/>
  <c r="Q548" i="14"/>
  <c r="Q550" i="14"/>
  <c r="Q554" i="14"/>
  <c r="Q558" i="14"/>
  <c r="Q560" i="14"/>
  <c r="Q561" i="14"/>
  <c r="Q562" i="14"/>
  <c r="Q570" i="14"/>
  <c r="Q571" i="14"/>
  <c r="Q575" i="14"/>
  <c r="Q577" i="14"/>
  <c r="Q578" i="14"/>
  <c r="Q580" i="14"/>
  <c r="Q591" i="14"/>
  <c r="Q592" i="14"/>
  <c r="Q593" i="14"/>
  <c r="Q597" i="14"/>
  <c r="Q599" i="14"/>
  <c r="Q600" i="14"/>
  <c r="Q601" i="14"/>
  <c r="Q602" i="14"/>
  <c r="Q611" i="14"/>
  <c r="Q612" i="14"/>
  <c r="Q613" i="14"/>
  <c r="Q614" i="14"/>
  <c r="Q615" i="14"/>
  <c r="Q616" i="14"/>
  <c r="Q617" i="14"/>
  <c r="Q618" i="14"/>
  <c r="Q619" i="14"/>
  <c r="Q620" i="14"/>
  <c r="Q622" i="14"/>
  <c r="Q623" i="14"/>
  <c r="Q625" i="14"/>
  <c r="Q627" i="14"/>
  <c r="Q629" i="14"/>
  <c r="Q631" i="14"/>
  <c r="Q634" i="14"/>
  <c r="Q635" i="14"/>
  <c r="Q639" i="14"/>
  <c r="Q642" i="14"/>
  <c r="Q645" i="14"/>
  <c r="Q647" i="14"/>
  <c r="Q648" i="14"/>
  <c r="Q2" i="14"/>
  <c r="H33" i="12"/>
  <c r="B7" i="11"/>
  <c r="T639" i="14" l="1"/>
  <c r="T622" i="14"/>
  <c r="T613" i="14"/>
  <c r="T593" i="14"/>
  <c r="T570" i="14"/>
  <c r="T547" i="14"/>
  <c r="T517" i="14"/>
  <c r="T500" i="14"/>
  <c r="T468" i="14"/>
  <c r="T447" i="14"/>
  <c r="T433" i="14"/>
  <c r="T419" i="14"/>
  <c r="T408" i="14"/>
  <c r="T393" i="14"/>
  <c r="T383" i="14"/>
  <c r="T359" i="14"/>
  <c r="T332" i="14"/>
  <c r="T317" i="14"/>
  <c r="T305" i="14"/>
  <c r="T421" i="14"/>
  <c r="T387" i="14"/>
  <c r="T326" i="14"/>
  <c r="T298" i="14"/>
  <c r="T273" i="14"/>
  <c r="T225" i="14"/>
  <c r="T216" i="14"/>
  <c r="T55" i="14"/>
  <c r="T30" i="14"/>
  <c r="T293" i="14"/>
  <c r="T280" i="14"/>
  <c r="T271" i="14"/>
  <c r="T254" i="14"/>
  <c r="T240" i="14"/>
  <c r="T223" i="14"/>
  <c r="T212" i="14"/>
  <c r="T184" i="14"/>
  <c r="T172" i="14"/>
  <c r="T153" i="14"/>
  <c r="T135" i="14"/>
  <c r="T119" i="14"/>
  <c r="T110" i="14"/>
  <c r="T102" i="14"/>
  <c r="T91" i="14"/>
  <c r="T79" i="14"/>
  <c r="T65" i="14"/>
  <c r="T51" i="14"/>
  <c r="T40" i="14"/>
  <c r="T28" i="14"/>
  <c r="T20" i="14"/>
  <c r="T11" i="14"/>
  <c r="T3" i="14"/>
  <c r="T645" i="14"/>
  <c r="T599" i="14"/>
  <c r="T575" i="14"/>
  <c r="T418" i="14"/>
  <c r="T183" i="14"/>
  <c r="T625" i="14"/>
  <c r="T615" i="14"/>
  <c r="T550" i="14"/>
  <c r="T525" i="14"/>
  <c r="T503" i="14"/>
  <c r="T481" i="14"/>
  <c r="T456" i="14"/>
  <c r="T437" i="14"/>
  <c r="T412" i="14"/>
  <c r="T395" i="14"/>
  <c r="T361" i="14"/>
  <c r="T341" i="14"/>
  <c r="T307" i="14"/>
  <c r="T283" i="14"/>
  <c r="T257" i="14"/>
  <c r="T244" i="14"/>
  <c r="T187" i="14"/>
  <c r="T175" i="14"/>
  <c r="T155" i="14"/>
  <c r="T141" i="14"/>
  <c r="T123" i="14"/>
  <c r="T112" i="14"/>
  <c r="T104" i="14"/>
  <c r="T93" i="14"/>
  <c r="T81" i="14"/>
  <c r="T68" i="14"/>
  <c r="T45" i="14"/>
  <c r="T22" i="14"/>
  <c r="T13" i="14"/>
  <c r="T5" i="14"/>
  <c r="T635" i="14"/>
  <c r="T620" i="14"/>
  <c r="T612" i="14"/>
  <c r="T592" i="14"/>
  <c r="T562" i="14"/>
  <c r="T546" i="14"/>
  <c r="T514" i="14"/>
  <c r="T492" i="14"/>
  <c r="T467" i="14"/>
  <c r="T446" i="14"/>
  <c r="T429" i="14"/>
  <c r="T406" i="14"/>
  <c r="T392" i="14"/>
  <c r="T369" i="14"/>
  <c r="T352" i="14"/>
  <c r="T331" i="14"/>
  <c r="T316" i="14"/>
  <c r="T304" i="14"/>
  <c r="T291" i="14"/>
  <c r="T278" i="14"/>
  <c r="T270" i="14"/>
  <c r="T253" i="14"/>
  <c r="T235" i="14"/>
  <c r="T222" i="14"/>
  <c r="T207" i="14"/>
  <c r="T171" i="14"/>
  <c r="T150" i="14"/>
  <c r="T134" i="14"/>
  <c r="T117" i="14"/>
  <c r="T109" i="14"/>
  <c r="T101" i="14"/>
  <c r="T86" i="14"/>
  <c r="T77" i="14"/>
  <c r="T64" i="14"/>
  <c r="T50" i="14"/>
  <c r="T39" i="14"/>
  <c r="T27" i="14"/>
  <c r="T19" i="14"/>
  <c r="T10" i="14"/>
  <c r="T634" i="14"/>
  <c r="T619" i="14"/>
  <c r="T611" i="14"/>
  <c r="T591" i="14"/>
  <c r="T561" i="14"/>
  <c r="T543" i="14"/>
  <c r="T512" i="14"/>
  <c r="T490" i="14"/>
  <c r="T463" i="14"/>
  <c r="T441" i="14"/>
  <c r="T427" i="14"/>
  <c r="T417" i="14"/>
  <c r="T404" i="14"/>
  <c r="T391" i="14"/>
  <c r="T367" i="14"/>
  <c r="T349" i="14"/>
  <c r="T330" i="14"/>
  <c r="T313" i="14"/>
  <c r="T303" i="14"/>
  <c r="T290" i="14"/>
  <c r="T277" i="14"/>
  <c r="T268" i="14"/>
  <c r="T248" i="14"/>
  <c r="T234" i="14"/>
  <c r="T221" i="14"/>
  <c r="T206" i="14"/>
  <c r="T180" i="14"/>
  <c r="T170" i="14"/>
  <c r="T149" i="14"/>
  <c r="T127" i="14"/>
  <c r="T116" i="14"/>
  <c r="T108" i="14"/>
  <c r="T100" i="14"/>
  <c r="T85" i="14"/>
  <c r="T76" i="14"/>
  <c r="T63" i="14"/>
  <c r="T49" i="14"/>
  <c r="T37" i="14"/>
  <c r="T26" i="14"/>
  <c r="T18" i="14"/>
  <c r="T9" i="14"/>
  <c r="T2" i="14"/>
  <c r="T631" i="14"/>
  <c r="T618" i="14"/>
  <c r="T602" i="14"/>
  <c r="T580" i="14"/>
  <c r="T560" i="14"/>
  <c r="T542" i="14"/>
  <c r="T509" i="14"/>
  <c r="T489" i="14"/>
  <c r="T462" i="14"/>
  <c r="T440" i="14"/>
  <c r="T425" i="14"/>
  <c r="T416" i="14"/>
  <c r="T402" i="14"/>
  <c r="T390" i="14"/>
  <c r="T364" i="14"/>
  <c r="T348" i="14"/>
  <c r="T329" i="14"/>
  <c r="T310" i="14"/>
  <c r="T302" i="14"/>
  <c r="T288" i="14"/>
  <c r="T276" i="14"/>
  <c r="T266" i="14"/>
  <c r="T247" i="14"/>
  <c r="T233" i="14"/>
  <c r="T220" i="14"/>
  <c r="T200" i="14"/>
  <c r="T179" i="14"/>
  <c r="T168" i="14"/>
  <c r="T146" i="14"/>
  <c r="T126" i="14"/>
  <c r="T115" i="14"/>
  <c r="T107" i="14"/>
  <c r="T99" i="14"/>
  <c r="T84" i="14"/>
  <c r="T75" i="14"/>
  <c r="T60" i="14"/>
  <c r="T48" i="14"/>
  <c r="T34" i="14"/>
  <c r="T25" i="14"/>
  <c r="T17" i="14"/>
  <c r="T8" i="14"/>
  <c r="T648" i="14"/>
  <c r="T629" i="14"/>
  <c r="T617" i="14"/>
  <c r="T601" i="14"/>
  <c r="T578" i="14"/>
  <c r="T558" i="14"/>
  <c r="T541" i="14"/>
  <c r="T506" i="14"/>
  <c r="T486" i="14"/>
  <c r="T458" i="14"/>
  <c r="T439" i="14"/>
  <c r="T424" i="14"/>
  <c r="T414" i="14"/>
  <c r="T397" i="14"/>
  <c r="T389" i="14"/>
  <c r="T363" i="14"/>
  <c r="T347" i="14"/>
  <c r="T328" i="14"/>
  <c r="T309" i="14"/>
  <c r="T301" i="14"/>
  <c r="T287" i="14"/>
  <c r="T275" i="14"/>
  <c r="T259" i="14"/>
  <c r="T246" i="14"/>
  <c r="T230" i="14"/>
  <c r="T219" i="14"/>
  <c r="T194" i="14"/>
  <c r="T177" i="14"/>
  <c r="T164" i="14"/>
  <c r="T145" i="14"/>
  <c r="T125" i="14"/>
  <c r="T114" i="14"/>
  <c r="T106" i="14"/>
  <c r="T98" i="14"/>
  <c r="T83" i="14"/>
  <c r="T73" i="14"/>
  <c r="T59" i="14"/>
  <c r="T47" i="14"/>
  <c r="T33" i="14"/>
  <c r="T24" i="14"/>
  <c r="T15" i="14"/>
  <c r="T7" i="14"/>
  <c r="T647" i="14"/>
  <c r="T627" i="14"/>
  <c r="T616" i="14"/>
  <c r="T600" i="14"/>
  <c r="T577" i="14"/>
  <c r="T554" i="14"/>
  <c r="T534" i="14"/>
  <c r="T505" i="14"/>
  <c r="T482" i="14"/>
  <c r="T457" i="14"/>
  <c r="T438" i="14"/>
  <c r="T423" i="14"/>
  <c r="T413" i="14"/>
  <c r="T396" i="14"/>
  <c r="T388" i="14"/>
  <c r="T362" i="14"/>
  <c r="T342" i="14"/>
  <c r="T327" i="14"/>
  <c r="T308" i="14"/>
  <c r="T300" i="14"/>
  <c r="T286" i="14"/>
  <c r="T274" i="14"/>
  <c r="T258" i="14"/>
  <c r="T245" i="14"/>
  <c r="T227" i="14"/>
  <c r="T218" i="14"/>
  <c r="T189" i="14"/>
  <c r="T176" i="14"/>
  <c r="T157" i="14"/>
  <c r="T142" i="14"/>
  <c r="T124" i="14"/>
  <c r="T113" i="14"/>
  <c r="T105" i="14"/>
  <c r="T96" i="14"/>
  <c r="T82" i="14"/>
  <c r="T70" i="14"/>
  <c r="T56" i="14"/>
  <c r="T46" i="14"/>
  <c r="T31" i="14"/>
  <c r="T23" i="14"/>
  <c r="T14" i="14"/>
  <c r="T6" i="14"/>
  <c r="T642" i="14"/>
  <c r="T623" i="14"/>
  <c r="T614" i="14"/>
  <c r="T597" i="14"/>
  <c r="T571" i="14"/>
  <c r="T548" i="14"/>
  <c r="T522" i="14"/>
  <c r="T501" i="14"/>
  <c r="T479" i="14"/>
  <c r="T451" i="14"/>
  <c r="T434" i="14"/>
  <c r="T420" i="14"/>
  <c r="T411" i="14"/>
  <c r="T394" i="14"/>
  <c r="T384" i="14"/>
  <c r="T360" i="14"/>
  <c r="T336" i="14"/>
  <c r="T320" i="14"/>
  <c r="T306" i="14"/>
  <c r="T295" i="14"/>
  <c r="T282" i="14"/>
  <c r="T272" i="14"/>
  <c r="T256" i="14"/>
  <c r="T241" i="14"/>
  <c r="T224" i="14"/>
  <c r="T215" i="14"/>
  <c r="T186" i="14"/>
  <c r="T173" i="14"/>
  <c r="T154" i="14"/>
  <c r="T140" i="14"/>
  <c r="T120" i="14"/>
  <c r="T111" i="14"/>
  <c r="T103" i="14"/>
  <c r="T92" i="14"/>
  <c r="T80" i="14"/>
  <c r="T67" i="14"/>
  <c r="T53" i="14"/>
  <c r="T43" i="14"/>
  <c r="T29" i="14"/>
  <c r="T21" i="14"/>
  <c r="T12" i="14"/>
  <c r="T4" i="14"/>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4" i="13"/>
  <c r="J33" i="12"/>
  <c r="I33" i="12"/>
  <c r="D111" i="12"/>
  <c r="C110" i="12"/>
  <c r="C111" i="12"/>
  <c r="C112" i="12"/>
  <c r="I34" i="12" l="1"/>
  <c r="J34" i="12"/>
  <c r="H34" i="12"/>
  <c r="D70" i="12" l="1"/>
  <c r="C43" i="12"/>
  <c r="C44" i="12"/>
  <c r="C45" i="12"/>
  <c r="C46" i="12"/>
  <c r="C47" i="12"/>
  <c r="C48" i="12"/>
  <c r="C49" i="12"/>
  <c r="C50" i="12"/>
  <c r="C51" i="12"/>
  <c r="C52" i="12"/>
  <c r="C53" i="12"/>
  <c r="C54" i="12"/>
  <c r="C55" i="12"/>
  <c r="C56" i="12"/>
  <c r="C57" i="12"/>
  <c r="C58" i="12"/>
  <c r="C59" i="12"/>
  <c r="C60" i="12"/>
  <c r="C61" i="12"/>
  <c r="C62" i="12"/>
  <c r="C63" i="12"/>
  <c r="C64" i="12"/>
  <c r="C65" i="12"/>
  <c r="C66" i="12"/>
  <c r="C67" i="12"/>
  <c r="C68" i="12"/>
  <c r="C69" i="12"/>
  <c r="C70" i="12"/>
  <c r="C71" i="12"/>
  <c r="C34" i="12"/>
  <c r="C35" i="12"/>
  <c r="C36" i="12"/>
  <c r="C37" i="12"/>
  <c r="C38" i="12"/>
  <c r="C39" i="12"/>
  <c r="C40" i="12"/>
  <c r="C41" i="12"/>
  <c r="C42" i="12"/>
  <c r="C12" i="12"/>
  <c r="C13" i="12"/>
  <c r="C8" i="12"/>
  <c r="C9" i="12"/>
  <c r="C10" i="12"/>
  <c r="C11" i="12"/>
  <c r="C4" i="12"/>
  <c r="C5" i="12"/>
  <c r="C6" i="12"/>
  <c r="C7" i="12"/>
  <c r="C14" i="12"/>
  <c r="C15" i="12"/>
  <c r="C16" i="12"/>
  <c r="C17" i="12"/>
  <c r="C18" i="12"/>
  <c r="C19" i="12"/>
  <c r="C20" i="12"/>
  <c r="C21" i="12"/>
  <c r="C22" i="12"/>
  <c r="C23" i="12"/>
  <c r="C24" i="12"/>
  <c r="C25" i="12"/>
  <c r="C26" i="12"/>
  <c r="C27" i="12"/>
  <c r="C28" i="12"/>
  <c r="C29" i="12"/>
  <c r="C30" i="12"/>
  <c r="C31" i="12"/>
  <c r="C32" i="12"/>
  <c r="C33" i="12"/>
  <c r="C3" i="12"/>
  <c r="C136" i="12"/>
  <c r="C135" i="12"/>
  <c r="C134" i="12"/>
  <c r="C133" i="12"/>
  <c r="C132" i="12"/>
  <c r="C131"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B90" i="11"/>
  <c r="C86" i="11" s="1"/>
  <c r="F77" i="11"/>
  <c r="E77" i="11"/>
  <c r="D77" i="11"/>
  <c r="C77" i="11"/>
  <c r="B77" i="11"/>
  <c r="F76" i="11"/>
  <c r="E76" i="11"/>
  <c r="D76" i="11"/>
  <c r="C76" i="11"/>
  <c r="B76" i="11"/>
  <c r="F75" i="11"/>
  <c r="E75" i="11"/>
  <c r="D75" i="11"/>
  <c r="C75" i="11"/>
  <c r="B75" i="11"/>
  <c r="F74" i="11"/>
  <c r="E74" i="11"/>
  <c r="D74" i="11"/>
  <c r="C74" i="11"/>
  <c r="B74" i="11"/>
  <c r="F73" i="11"/>
  <c r="E73" i="11"/>
  <c r="D73" i="11"/>
  <c r="C73" i="11"/>
  <c r="B73" i="11"/>
  <c r="B6" i="11"/>
  <c r="B5" i="11"/>
  <c r="B4" i="11"/>
  <c r="B3" i="11"/>
  <c r="B2" i="11"/>
  <c r="H42" i="9"/>
  <c r="G42" i="9"/>
  <c r="F42" i="9"/>
  <c r="E42" i="9"/>
  <c r="D42" i="9"/>
  <c r="H20" i="9"/>
  <c r="G20" i="9"/>
  <c r="F20" i="9"/>
  <c r="D20" i="9"/>
  <c r="C20" i="9"/>
  <c r="E19" i="9"/>
  <c r="E18" i="9"/>
  <c r="C81" i="11" l="1"/>
  <c r="C87" i="11"/>
  <c r="C88" i="11"/>
  <c r="B81" i="11"/>
  <c r="C89" i="11"/>
  <c r="C84" i="11"/>
  <c r="D81" i="11"/>
  <c r="C83" i="11"/>
  <c r="E81" i="11"/>
  <c r="F81" i="11"/>
  <c r="C85" i="11"/>
  <c r="E20" i="9"/>
</calcChain>
</file>

<file path=xl/sharedStrings.xml><?xml version="1.0" encoding="utf-8"?>
<sst xmlns="http://schemas.openxmlformats.org/spreadsheetml/2006/main" count="6395" uniqueCount="1591">
  <si>
    <t>Project Number</t>
  </si>
  <si>
    <t>Project Name</t>
  </si>
  <si>
    <r>
      <t xml:space="preserve">Instrument Type </t>
    </r>
    <r>
      <rPr>
        <b/>
        <vertAlign val="superscript"/>
        <sz val="10"/>
        <color theme="1"/>
        <rFont val="Calibri"/>
        <family val="2"/>
        <scheme val="minor"/>
      </rPr>
      <t>(1)</t>
    </r>
  </si>
  <si>
    <t>Country</t>
  </si>
  <si>
    <t>Department</t>
  </si>
  <si>
    <t>Division</t>
  </si>
  <si>
    <t>Approval Year</t>
  </si>
  <si>
    <t>Approval Date</t>
  </si>
  <si>
    <t>Fund Currency</t>
  </si>
  <si>
    <t>Approved Amount</t>
  </si>
  <si>
    <t>Use</t>
  </si>
  <si>
    <t>Mitigation sector</t>
  </si>
  <si>
    <t>Adaptation sector</t>
  </si>
  <si>
    <t>% Only mitigation</t>
  </si>
  <si>
    <t>% Only adaptation</t>
  </si>
  <si>
    <t>% Only Dual-use</t>
  </si>
  <si>
    <t>US$ Mitigation</t>
  </si>
  <si>
    <t>US$ Adaptation</t>
  </si>
  <si>
    <t>US$ Dual-use</t>
  </si>
  <si>
    <t>Action Plan C&amp;D</t>
  </si>
  <si>
    <t>Programme to Support the Health System Strengthening of The Bahamas</t>
  </si>
  <si>
    <t>Social Digital Connectivity Program</t>
  </si>
  <si>
    <t>Contingent Loan for Natural Disaster and Public Health Emergencies</t>
  </si>
  <si>
    <t>Support Hydro Pumped Storage Development in Latin America</t>
  </si>
  <si>
    <t>Reviewing Fiduciary Country Systems: Fiduciary Assessments and Impact Evaluations</t>
  </si>
  <si>
    <t>Multipurpose Silvopastoral Systems and Family Livestock in Peru and Colombia</t>
  </si>
  <si>
    <t>Regional partnerships for the iron-rich beans dissemination in Latin American and Caribbean countries</t>
  </si>
  <si>
    <t>LON</t>
  </si>
  <si>
    <t>INV</t>
  </si>
  <si>
    <t>TCP</t>
  </si>
  <si>
    <t>PBL</t>
  </si>
  <si>
    <t>IGR</t>
  </si>
  <si>
    <t>GUA</t>
  </si>
  <si>
    <t>GRF</t>
  </si>
  <si>
    <t>CON</t>
  </si>
  <si>
    <t>AR</t>
  </si>
  <si>
    <t>BA</t>
  </si>
  <si>
    <t>BH</t>
  </si>
  <si>
    <t>BL</t>
  </si>
  <si>
    <t>BO</t>
  </si>
  <si>
    <t>BR</t>
  </si>
  <si>
    <t>CH</t>
  </si>
  <si>
    <t>CO</t>
  </si>
  <si>
    <t>CR</t>
  </si>
  <si>
    <t>DR</t>
  </si>
  <si>
    <t>EC</t>
  </si>
  <si>
    <t>ES</t>
  </si>
  <si>
    <t>GU</t>
  </si>
  <si>
    <t>GY</t>
  </si>
  <si>
    <t>HA</t>
  </si>
  <si>
    <t>HO</t>
  </si>
  <si>
    <t>JA</t>
  </si>
  <si>
    <t>ME</t>
  </si>
  <si>
    <t>NI</t>
  </si>
  <si>
    <t>PE</t>
  </si>
  <si>
    <t>PN</t>
  </si>
  <si>
    <t>PR</t>
  </si>
  <si>
    <t>RG</t>
  </si>
  <si>
    <t>SU</t>
  </si>
  <si>
    <t>TT</t>
  </si>
  <si>
    <t>UR</t>
  </si>
  <si>
    <t>VE</t>
  </si>
  <si>
    <t>INE</t>
  </si>
  <si>
    <t>IFD</t>
  </si>
  <si>
    <t>SCL</t>
  </si>
  <si>
    <t>CSD</t>
  </si>
  <si>
    <t>CCB</t>
  </si>
  <si>
    <t>INT</t>
  </si>
  <si>
    <t>CID</t>
  </si>
  <si>
    <t>CAN</t>
  </si>
  <si>
    <t>VPC</t>
  </si>
  <si>
    <t>CSC</t>
  </si>
  <si>
    <t>INE/WSA</t>
  </si>
  <si>
    <t>IFD/CTI</t>
  </si>
  <si>
    <t>SCL/SPH</t>
  </si>
  <si>
    <t>IFD/CMF</t>
  </si>
  <si>
    <t>INE/TSP</t>
  </si>
  <si>
    <t>SCL/EDU</t>
  </si>
  <si>
    <t>CSD/HUD</t>
  </si>
  <si>
    <t>CSD/RND</t>
  </si>
  <si>
    <t>CCB/CBA</t>
  </si>
  <si>
    <t>INE/ENE</t>
  </si>
  <si>
    <t>CCB/CBH</t>
  </si>
  <si>
    <t>IFD/FMM</t>
  </si>
  <si>
    <t>INT/TIN</t>
  </si>
  <si>
    <t>CID/CBL</t>
  </si>
  <si>
    <t>SCL/MIG</t>
  </si>
  <si>
    <t>SCL/LMK</t>
  </si>
  <si>
    <t>CAN/CBO</t>
  </si>
  <si>
    <t>IFD/ICS</t>
  </si>
  <si>
    <t>CSD/CCS</t>
  </si>
  <si>
    <t>SCL/GDI</t>
  </si>
  <si>
    <t>CID/CCR</t>
  </si>
  <si>
    <t>CID/CDR</t>
  </si>
  <si>
    <t>CAN/CEC</t>
  </si>
  <si>
    <t>CID/CES</t>
  </si>
  <si>
    <t>CID/CGU</t>
  </si>
  <si>
    <t>CCB/CGY</t>
  </si>
  <si>
    <t>CID/CHA</t>
  </si>
  <si>
    <t>CID/CHO</t>
  </si>
  <si>
    <t>CCB/CJA</t>
  </si>
  <si>
    <t>CID/CNI</t>
  </si>
  <si>
    <t>CAN/CPE</t>
  </si>
  <si>
    <t>CID/CPN</t>
  </si>
  <si>
    <t>CSC/CPR</t>
  </si>
  <si>
    <t>INT/RIU</t>
  </si>
  <si>
    <t>VPC/FMP</t>
  </si>
  <si>
    <t>CCB/CSU</t>
  </si>
  <si>
    <t>CCB/CTT</t>
  </si>
  <si>
    <t>INT/INT</t>
  </si>
  <si>
    <t>CSC/CUR</t>
  </si>
  <si>
    <t>USD</t>
  </si>
  <si>
    <t>Water Supply and Wastewater</t>
  </si>
  <si>
    <t>Adaptation</t>
  </si>
  <si>
    <t>Mitigation</t>
  </si>
  <si>
    <t>Dual</t>
  </si>
  <si>
    <t>Buildings, Public Installations and End-Use Energy Efficiency</t>
  </si>
  <si>
    <t>Cross-Sectoral Activities</t>
  </si>
  <si>
    <t>Agriculture, Forestry, Land Use and Fisheries</t>
  </si>
  <si>
    <t>Coastal and riverine infrastructure (including built flood-protection infrastructure)</t>
  </si>
  <si>
    <t>Energy, transport and other built environment infrastructure</t>
  </si>
  <si>
    <t>Financial services</t>
  </si>
  <si>
    <t>CF</t>
  </si>
  <si>
    <t xml:space="preserve">Cross-Sectoral Activities </t>
  </si>
  <si>
    <t xml:space="preserve">Energy </t>
  </si>
  <si>
    <t>Agricultural and ecological resources</t>
  </si>
  <si>
    <t>Transport </t>
  </si>
  <si>
    <t>Institutional capacity support or technical assistance</t>
  </si>
  <si>
    <r>
      <t xml:space="preserve">Mitigation and Adaptation Categories </t>
    </r>
    <r>
      <rPr>
        <b/>
        <vertAlign val="superscript"/>
        <sz val="14"/>
        <color theme="0"/>
        <rFont val="Calibri"/>
        <family val="2"/>
        <scheme val="minor"/>
      </rPr>
      <t>(*)</t>
    </r>
  </si>
  <si>
    <t>Water and wastewater systems</t>
  </si>
  <si>
    <t>Other sectors</t>
  </si>
  <si>
    <t>Transport</t>
  </si>
  <si>
    <t>(*) This section excludes IDB Climate Finance categorized as Dual. Disaggregated data on projects with Dual Finance is available in the project-level data.</t>
  </si>
  <si>
    <t>Row Labels</t>
  </si>
  <si>
    <t>Grand Total</t>
  </si>
  <si>
    <t>Energy</t>
  </si>
  <si>
    <t>Information and Communications Technology (ICT) and Digital Technologies</t>
  </si>
  <si>
    <t>Manufacturing</t>
  </si>
  <si>
    <t>Research, Development and Innovation</t>
  </si>
  <si>
    <t>Solid Waste Management</t>
  </si>
  <si>
    <t>Crop production and food production</t>
  </si>
  <si>
    <t>Contents</t>
  </si>
  <si>
    <t xml:space="preserve"> - Methodology </t>
  </si>
  <si>
    <t xml:space="preserve"> - IDB Climate Finance by Country </t>
  </si>
  <si>
    <t xml:space="preserve"> - IDB Climate Finance by Category</t>
  </si>
  <si>
    <t xml:space="preserve"> - IDB Project Level Data</t>
  </si>
  <si>
    <t>METHODOLOGY</t>
  </si>
  <si>
    <t>IDB</t>
  </si>
  <si>
    <t>Approved Amount 
(US$ million)</t>
  </si>
  <si>
    <t>Climate Finance
(US$ million)</t>
  </si>
  <si>
    <t>Climate Finance
(% of approved amount)</t>
  </si>
  <si>
    <t>Climate Finance according to Use (US$ million)</t>
  </si>
  <si>
    <t>Mitigation Finance</t>
  </si>
  <si>
    <t>Adaptation Finance</t>
  </si>
  <si>
    <r>
      <t xml:space="preserve">Dual Finance </t>
    </r>
    <r>
      <rPr>
        <b/>
        <i/>
        <vertAlign val="superscript"/>
        <sz val="12"/>
        <color theme="1"/>
        <rFont val="Calibri"/>
        <family val="2"/>
        <scheme val="minor"/>
      </rPr>
      <t>(a)</t>
    </r>
  </si>
  <si>
    <r>
      <t xml:space="preserve">Internal Fund </t>
    </r>
    <r>
      <rPr>
        <sz val="8"/>
        <color theme="1"/>
        <rFont val="Calibri"/>
        <family val="2"/>
        <scheme val="minor"/>
      </rPr>
      <t>(b)</t>
    </r>
  </si>
  <si>
    <t>External Funds</t>
  </si>
  <si>
    <t xml:space="preserve">Total </t>
  </si>
  <si>
    <r>
      <rPr>
        <i/>
        <vertAlign val="superscript"/>
        <sz val="11"/>
        <color theme="1" tint="0.14996795556505021"/>
        <rFont val="Calibri"/>
        <family val="2"/>
        <scheme val="minor"/>
      </rPr>
      <t>(a)</t>
    </r>
    <r>
      <rPr>
        <i/>
        <sz val="11"/>
        <color theme="1" tint="0.14999847407452621"/>
        <rFont val="Calibri"/>
        <family val="2"/>
        <scheme val="minor"/>
      </rPr>
      <t xml:space="preserve"> Climate finance is considered "dual finance" when such specific activities have simultaneous mitigation and adaptation benefits </t>
    </r>
  </si>
  <si>
    <t>Instruments</t>
  </si>
  <si>
    <t>Mitigation Finance
(US$ million)</t>
  </si>
  <si>
    <t>Adaptation Finance
(US$ million)</t>
  </si>
  <si>
    <t>Dual Finance
(US$ million)</t>
  </si>
  <si>
    <t>Investment Loan</t>
  </si>
  <si>
    <t>Policy-based loan</t>
  </si>
  <si>
    <t>Other instruments</t>
  </si>
  <si>
    <t>Advisory Services</t>
  </si>
  <si>
    <t>Investment Grant</t>
  </si>
  <si>
    <t>Argentina</t>
  </si>
  <si>
    <t>Bahamas</t>
  </si>
  <si>
    <t>Barbados</t>
  </si>
  <si>
    <t>Belize</t>
  </si>
  <si>
    <t>Bolivia</t>
  </si>
  <si>
    <t>Brazil</t>
  </si>
  <si>
    <t>Chile</t>
  </si>
  <si>
    <t>Colombia</t>
  </si>
  <si>
    <t>Costa Rica</t>
  </si>
  <si>
    <t>Dominican Republic</t>
  </si>
  <si>
    <t>Ecuador</t>
  </si>
  <si>
    <t>El Salvador</t>
  </si>
  <si>
    <t>Guatemala</t>
  </si>
  <si>
    <t>Guyana</t>
  </si>
  <si>
    <t>Haiti</t>
  </si>
  <si>
    <t>Honduras</t>
  </si>
  <si>
    <t>Jamaica</t>
  </si>
  <si>
    <t>Mexico</t>
  </si>
  <si>
    <t>Nicaragua</t>
  </si>
  <si>
    <t>Panama</t>
  </si>
  <si>
    <t>Paraguay</t>
  </si>
  <si>
    <t>Peru</t>
  </si>
  <si>
    <t>Regional</t>
  </si>
  <si>
    <t>Suriname</t>
  </si>
  <si>
    <t>Trinidad and Tobago</t>
  </si>
  <si>
    <t>Uruguay</t>
  </si>
  <si>
    <t>Venezuela</t>
  </si>
  <si>
    <t>NonCF%</t>
  </si>
  <si>
    <t>CF%</t>
  </si>
  <si>
    <t>COUNTRIES</t>
  </si>
  <si>
    <t>&lt;None&gt;</t>
  </si>
  <si>
    <t>COUNTRIESv2</t>
  </si>
  <si>
    <t>Approved amount
 (US$ million)</t>
  </si>
  <si>
    <t>Climate Finance
 (US$ million)</t>
  </si>
  <si>
    <t>Equity</t>
  </si>
  <si>
    <t>Guarantee</t>
  </si>
  <si>
    <t>Sum of Original Approved Amount</t>
  </si>
  <si>
    <t>Sum of $ Total climate finance</t>
  </si>
  <si>
    <t>Sum of US$ Only Mitigation</t>
  </si>
  <si>
    <t>Sum of US$ Only Adaptation</t>
  </si>
  <si>
    <t>Sum of US$ Dual</t>
  </si>
  <si>
    <t>EFC</t>
  </si>
  <si>
    <t>SDL</t>
  </si>
  <si>
    <t>Mitigation Sector</t>
  </si>
  <si>
    <t>Helper</t>
  </si>
  <si>
    <t>Countries</t>
  </si>
  <si>
    <t xml:space="preserve">Dual </t>
  </si>
  <si>
    <t>Pais seleccionado</t>
  </si>
  <si>
    <t>Adaptation Sector</t>
  </si>
  <si>
    <t>Climate Finance
(%)</t>
  </si>
  <si>
    <t>IDB Climate Finance 2022</t>
  </si>
  <si>
    <t>AR-L1332</t>
  </si>
  <si>
    <t>AR-L1336</t>
  </si>
  <si>
    <t>(blank)</t>
  </si>
  <si>
    <t>AR-L1341</t>
  </si>
  <si>
    <t>AR-L1342</t>
  </si>
  <si>
    <t>AR-L1344</t>
  </si>
  <si>
    <t>AR-L1345</t>
  </si>
  <si>
    <t>AR-L1346</t>
  </si>
  <si>
    <t>AR-L1351</t>
  </si>
  <si>
    <t>AR-L1352</t>
  </si>
  <si>
    <t>AR-L1354</t>
  </si>
  <si>
    <t>AR-L1355</t>
  </si>
  <si>
    <t>AR-L1356</t>
  </si>
  <si>
    <t>AR-L1360</t>
  </si>
  <si>
    <t>AR-O0016</t>
  </si>
  <si>
    <t>AR-T1266</t>
  </si>
  <si>
    <t>AR-T1267</t>
  </si>
  <si>
    <t>AR-T1269</t>
  </si>
  <si>
    <t>AR-T1270</t>
  </si>
  <si>
    <t>AR-T1274</t>
  </si>
  <si>
    <t>AR-T1275</t>
  </si>
  <si>
    <t>AR-T1285</t>
  </si>
  <si>
    <t>AR-T1288</t>
  </si>
  <si>
    <t>AR-T1289</t>
  </si>
  <si>
    <t>AR-T1292</t>
  </si>
  <si>
    <t>AR-T1295</t>
  </si>
  <si>
    <t>AR-T1298</t>
  </si>
  <si>
    <t>AR-T1302</t>
  </si>
  <si>
    <t>BA-G1004</t>
  </si>
  <si>
    <t>BA-L1053</t>
  </si>
  <si>
    <t>BA-L1056</t>
  </si>
  <si>
    <t>BA-T1086</t>
  </si>
  <si>
    <t>BA-U0001</t>
  </si>
  <si>
    <t>BH-G0004</t>
  </si>
  <si>
    <t>BH-T1094</t>
  </si>
  <si>
    <t>BH-T1096</t>
  </si>
  <si>
    <t>BH-U0001</t>
  </si>
  <si>
    <t>BL-J0003</t>
  </si>
  <si>
    <t>BL-L1039</t>
  </si>
  <si>
    <t>BL-L1041</t>
  </si>
  <si>
    <t>BL-T1145</t>
  </si>
  <si>
    <t>BL-T1148</t>
  </si>
  <si>
    <t>BL-T1149</t>
  </si>
  <si>
    <t>BL-T1150</t>
  </si>
  <si>
    <t>BL-T1155</t>
  </si>
  <si>
    <t>BO-L1209</t>
  </si>
  <si>
    <t>BO-L1220</t>
  </si>
  <si>
    <t>BO-L1223</t>
  </si>
  <si>
    <t>BO-L1225</t>
  </si>
  <si>
    <t>BO-L1226</t>
  </si>
  <si>
    <t>BO-T1390</t>
  </si>
  <si>
    <t>BO-T1391</t>
  </si>
  <si>
    <t>BO-T1393</t>
  </si>
  <si>
    <t>BO-T1401</t>
  </si>
  <si>
    <t>BR-L1542</t>
  </si>
  <si>
    <t>BR-L1564</t>
  </si>
  <si>
    <t>BR-L1565</t>
  </si>
  <si>
    <t>BR-L1566</t>
  </si>
  <si>
    <t>BR-L1575</t>
  </si>
  <si>
    <t>BR-L1582</t>
  </si>
  <si>
    <t>BR-L1583</t>
  </si>
  <si>
    <t>BR-L1589</t>
  </si>
  <si>
    <t>BR-L1591</t>
  </si>
  <si>
    <t>BR-L1592</t>
  </si>
  <si>
    <t>BR-L1594</t>
  </si>
  <si>
    <t>BR-L1608</t>
  </si>
  <si>
    <t>BR-T1463</t>
  </si>
  <si>
    <t>BR-T1492</t>
  </si>
  <si>
    <t>BR-T1497</t>
  </si>
  <si>
    <t>BR-T1502</t>
  </si>
  <si>
    <t>BR-T1503</t>
  </si>
  <si>
    <t>BR-T1505</t>
  </si>
  <si>
    <t>BR-T1506</t>
  </si>
  <si>
    <t>BR-T1509</t>
  </si>
  <si>
    <t>BR-T1516</t>
  </si>
  <si>
    <t>BR-T1517</t>
  </si>
  <si>
    <t>BR-T1524</t>
  </si>
  <si>
    <t>BR-T1525</t>
  </si>
  <si>
    <t>BR-T1526</t>
  </si>
  <si>
    <t>BR-T1529</t>
  </si>
  <si>
    <t>BR-T1530</t>
  </si>
  <si>
    <t>CH-L1165</t>
  </si>
  <si>
    <t>CH-L1167</t>
  </si>
  <si>
    <t>CH-T1272</t>
  </si>
  <si>
    <t>CH-T1273</t>
  </si>
  <si>
    <t>CH-T1274</t>
  </si>
  <si>
    <t>CH-T1277</t>
  </si>
  <si>
    <t>CH-T1286</t>
  </si>
  <si>
    <t>CO-G1014</t>
  </si>
  <si>
    <t>CO-G1034</t>
  </si>
  <si>
    <t>CO-G1036</t>
  </si>
  <si>
    <t>CO-G1040</t>
  </si>
  <si>
    <t>CO-G1041</t>
  </si>
  <si>
    <t>CO-L1274</t>
  </si>
  <si>
    <t>CO-T1638</t>
  </si>
  <si>
    <t>CO-T1646</t>
  </si>
  <si>
    <t>CO-T1647</t>
  </si>
  <si>
    <t>CO-T1652</t>
  </si>
  <si>
    <t>CO-T1654</t>
  </si>
  <si>
    <t>CO-T1661</t>
  </si>
  <si>
    <t>CO-T1663</t>
  </si>
  <si>
    <t>CO-T1665</t>
  </si>
  <si>
    <t>CO-T1671</t>
  </si>
  <si>
    <t>CO-T1681</t>
  </si>
  <si>
    <t>CR-L1147</t>
  </si>
  <si>
    <t>CR-T1248</t>
  </si>
  <si>
    <t>Information and communications technology</t>
  </si>
  <si>
    <t>CR-T1255</t>
  </si>
  <si>
    <t>CR-T1259</t>
  </si>
  <si>
    <t>CR-T1260</t>
  </si>
  <si>
    <t>DR-J0001</t>
  </si>
  <si>
    <t>DR-L1140</t>
  </si>
  <si>
    <t>DR-L1150</t>
  </si>
  <si>
    <t>DR-L1151</t>
  </si>
  <si>
    <t>DR-L1155</t>
  </si>
  <si>
    <t>DR-L1156</t>
  </si>
  <si>
    <t>DR-L1158</t>
  </si>
  <si>
    <t>DR-T1235</t>
  </si>
  <si>
    <t>DR-T1238</t>
  </si>
  <si>
    <t>DR-T1241</t>
  </si>
  <si>
    <t>DR-T1242</t>
  </si>
  <si>
    <t>DR-T1244</t>
  </si>
  <si>
    <t>DR-T1254</t>
  </si>
  <si>
    <t>DR-T1255</t>
  </si>
  <si>
    <t>EC-L1253</t>
  </si>
  <si>
    <t>EC-L1277</t>
  </si>
  <si>
    <t>EC-L1279</t>
  </si>
  <si>
    <t>EC-T1442</t>
  </si>
  <si>
    <t>EC-T1478</t>
  </si>
  <si>
    <t>EC-T1479</t>
  </si>
  <si>
    <t>EC-T1481</t>
  </si>
  <si>
    <t>EC-T1485</t>
  </si>
  <si>
    <t>EC-T1486</t>
  </si>
  <si>
    <t>EC-T1487</t>
  </si>
  <si>
    <t>EC-T1497</t>
  </si>
  <si>
    <t>EC-T1500</t>
  </si>
  <si>
    <t>EC-U0005</t>
  </si>
  <si>
    <t>ES-G1008</t>
  </si>
  <si>
    <t>ES-L1151</t>
  </si>
  <si>
    <t>ES-L1152</t>
  </si>
  <si>
    <t>ES-L1155</t>
  </si>
  <si>
    <t>ES-T1348</t>
  </si>
  <si>
    <t>ES-T1350</t>
  </si>
  <si>
    <t>ES-T1351</t>
  </si>
  <si>
    <t>ES-T1355</t>
  </si>
  <si>
    <t>ES-T1356</t>
  </si>
  <si>
    <t>ES-T1359</t>
  </si>
  <si>
    <t>GU-G1015</t>
  </si>
  <si>
    <t>GU-L1170</t>
  </si>
  <si>
    <t>GU-T1328</t>
  </si>
  <si>
    <t>GU-T1331</t>
  </si>
  <si>
    <t>GU-T1336</t>
  </si>
  <si>
    <t>GU-T1342</t>
  </si>
  <si>
    <t>GY-G1007</t>
  </si>
  <si>
    <t>GY-L1080</t>
  </si>
  <si>
    <t>GY-L1081</t>
  </si>
  <si>
    <t>GY-L1082</t>
  </si>
  <si>
    <t>GY-L1083</t>
  </si>
  <si>
    <t>GY-T1184</t>
  </si>
  <si>
    <t>HA-G1053</t>
  </si>
  <si>
    <t>HA-J0005</t>
  </si>
  <si>
    <t>HA-T1303</t>
  </si>
  <si>
    <t>HO-L1230</t>
  </si>
  <si>
    <t>HO-L1232</t>
  </si>
  <si>
    <t>HO-L1235</t>
  </si>
  <si>
    <t>HO-T1355</t>
  </si>
  <si>
    <t>HO-T1391</t>
  </si>
  <si>
    <t>HO-T1406</t>
  </si>
  <si>
    <t>HO-T1407</t>
  </si>
  <si>
    <t>HO-T1415</t>
  </si>
  <si>
    <t>HO-T1417</t>
  </si>
  <si>
    <t>JA-L1088</t>
  </si>
  <si>
    <t>JA-T1206</t>
  </si>
  <si>
    <t>ME-G1019</t>
  </si>
  <si>
    <t>ME-L1295</t>
  </si>
  <si>
    <t>ME-L1315</t>
  </si>
  <si>
    <t>ME-L1322</t>
  </si>
  <si>
    <t>ME-T1458</t>
  </si>
  <si>
    <t>ME-T1473</t>
  </si>
  <si>
    <t>NI-T1308</t>
  </si>
  <si>
    <t>NI-T1309</t>
  </si>
  <si>
    <t>NI-T1313</t>
  </si>
  <si>
    <t>PE-L1250</t>
  </si>
  <si>
    <t>PE-L1259</t>
  </si>
  <si>
    <t>PE-L1268</t>
  </si>
  <si>
    <t>PE-L1269</t>
  </si>
  <si>
    <t>PE-L1272</t>
  </si>
  <si>
    <t>PE-L1276</t>
  </si>
  <si>
    <t>PE-T1485</t>
  </si>
  <si>
    <t>PE-T1506</t>
  </si>
  <si>
    <t>PE-T1509</t>
  </si>
  <si>
    <t>PE-T1515</t>
  </si>
  <si>
    <t>PE-T1517</t>
  </si>
  <si>
    <t>PE-T1522</t>
  </si>
  <si>
    <t>PE-T1523</t>
  </si>
  <si>
    <t>PE-T1524</t>
  </si>
  <si>
    <t>PE-T1525</t>
  </si>
  <si>
    <t>PE-T1531</t>
  </si>
  <si>
    <t>PN-L1171</t>
  </si>
  <si>
    <t>PN-L1172</t>
  </si>
  <si>
    <t>PN-L1175</t>
  </si>
  <si>
    <t>PN-L1179</t>
  </si>
  <si>
    <t>PN-O0008</t>
  </si>
  <si>
    <t>PN-T1292</t>
  </si>
  <si>
    <t>PN-T1293</t>
  </si>
  <si>
    <t>PN-T1295</t>
  </si>
  <si>
    <t>PN-T1300</t>
  </si>
  <si>
    <t>PN-T1302</t>
  </si>
  <si>
    <t>PN-T1310</t>
  </si>
  <si>
    <t>PN-T1311</t>
  </si>
  <si>
    <t>PR-G1002</t>
  </si>
  <si>
    <t>PR-L1177</t>
  </si>
  <si>
    <t>PR-L1179</t>
  </si>
  <si>
    <t>PR-L1183</t>
  </si>
  <si>
    <t>PR-T1328</t>
  </si>
  <si>
    <t>PR-T1329</t>
  </si>
  <si>
    <t>PR-T1338</t>
  </si>
  <si>
    <t>RG-L1140</t>
  </si>
  <si>
    <t>RG-L1160</t>
  </si>
  <si>
    <t>RG-T3409</t>
  </si>
  <si>
    <t>RG-T3926</t>
  </si>
  <si>
    <t>RG-T3975</t>
  </si>
  <si>
    <t>RG-T4005</t>
  </si>
  <si>
    <t>RG-T4006</t>
  </si>
  <si>
    <t>RG-T4044</t>
  </si>
  <si>
    <t>RG-T4049</t>
  </si>
  <si>
    <t>RG-T4050</t>
  </si>
  <si>
    <t>RG-T4055</t>
  </si>
  <si>
    <t>RG-T4062</t>
  </si>
  <si>
    <t>RG-T4063</t>
  </si>
  <si>
    <t>RG-T4065</t>
  </si>
  <si>
    <t>RG-T4077</t>
  </si>
  <si>
    <t>RG-T4078</t>
  </si>
  <si>
    <t>RG-T4080</t>
  </si>
  <si>
    <t>RG-T4082</t>
  </si>
  <si>
    <t>RG-T4084</t>
  </si>
  <si>
    <t>RG-T4091</t>
  </si>
  <si>
    <t>RG-T4097</t>
  </si>
  <si>
    <t>RG-T4099</t>
  </si>
  <si>
    <t>RG-T4103</t>
  </si>
  <si>
    <t>RG-T4108</t>
  </si>
  <si>
    <t>RG-T4112</t>
  </si>
  <si>
    <t>RG-T4126</t>
  </si>
  <si>
    <t>RG-T4139</t>
  </si>
  <si>
    <t>RG-T4140</t>
  </si>
  <si>
    <t>RG-T4142</t>
  </si>
  <si>
    <t>RG-T4165</t>
  </si>
  <si>
    <t>RG-T4168</t>
  </si>
  <si>
    <t>RG-T4169</t>
  </si>
  <si>
    <t>RG-T4173</t>
  </si>
  <si>
    <t>RG-T4182</t>
  </si>
  <si>
    <t>RG-T4186</t>
  </si>
  <si>
    <t>RG-T4188</t>
  </si>
  <si>
    <t>RG-T4189</t>
  </si>
  <si>
    <t>RG-T4190</t>
  </si>
  <si>
    <t>RG-T4200</t>
  </si>
  <si>
    <t>RG-T4201</t>
  </si>
  <si>
    <t>RG-T4211</t>
  </si>
  <si>
    <t>SU-L1060</t>
  </si>
  <si>
    <t>SU-L1061</t>
  </si>
  <si>
    <t>SU-L1065</t>
  </si>
  <si>
    <t>SU-T1162</t>
  </si>
  <si>
    <t>SU-T1163</t>
  </si>
  <si>
    <t>SU-T1165</t>
  </si>
  <si>
    <t>TT-L1055</t>
  </si>
  <si>
    <t>TT-T1115</t>
  </si>
  <si>
    <t>TT-T1116</t>
  </si>
  <si>
    <t>TT-T1117</t>
  </si>
  <si>
    <t>TT-T1118</t>
  </si>
  <si>
    <t>UR-J0001</t>
  </si>
  <si>
    <t>UR-L1164</t>
  </si>
  <si>
    <t>UR-L1169</t>
  </si>
  <si>
    <t>UR-L1177</t>
  </si>
  <si>
    <t>UR-L1185</t>
  </si>
  <si>
    <t>UR-L1186</t>
  </si>
  <si>
    <t>UR-L1187</t>
  </si>
  <si>
    <t>UR-T1252</t>
  </si>
  <si>
    <t>UR-T1260</t>
  </si>
  <si>
    <t>UR-T1268</t>
  </si>
  <si>
    <t>UR-T1273</t>
  </si>
  <si>
    <t>UR-T1275</t>
  </si>
  <si>
    <t>UR-T1277</t>
  </si>
  <si>
    <t>UR-T1282</t>
  </si>
  <si>
    <t>UR-T1283</t>
  </si>
  <si>
    <t>VE-T1086</t>
  </si>
  <si>
    <t>VE-T1091</t>
  </si>
  <si>
    <t>VE-T1097</t>
  </si>
  <si>
    <t>VE-T1100</t>
  </si>
  <si>
    <t>VE-T1101</t>
  </si>
  <si>
    <t>Multisectoral Program to Strengthen the Public Investment Cycle</t>
  </si>
  <si>
    <t>02/25/2022</t>
  </si>
  <si>
    <t>Development, Investment, and Facilitation Program for Argentine Nature Tourism: the Nature Route</t>
  </si>
  <si>
    <t>04/27/2022</t>
  </si>
  <si>
    <t>Barrio Improvement Program</t>
  </si>
  <si>
    <t>07/06/2022</t>
  </si>
  <si>
    <t>Integrated Urban Solid Waste Management Program II</t>
  </si>
  <si>
    <t>08/03/2022</t>
  </si>
  <si>
    <t>Water and Sanitation Program for the Buenos Aires Metropolitan Area and the Districts in the First, Second, and Third Rings of the Buenos Aires Conurbation - Tranche II</t>
  </si>
  <si>
    <t>11/09/2022</t>
  </si>
  <si>
    <t>Program to Improve Water Services in the Province of Buenos Aires</t>
  </si>
  <si>
    <t>07/27/2022</t>
  </si>
  <si>
    <t>Water Resources Management and Aqueducts in Provinces of Argentina Program</t>
  </si>
  <si>
    <t>09/14/2022</t>
  </si>
  <si>
    <t>AR-L1347</t>
  </si>
  <si>
    <t>Support Program to Improve Fiscal Management and Economic Recovery</t>
  </si>
  <si>
    <t>10/12/2022</t>
  </si>
  <si>
    <t>Program to Support Public Policies for the Sustainable and Resilient Growth of Argentina</t>
  </si>
  <si>
    <t>11/30/2022</t>
  </si>
  <si>
    <t>Program for the Strengthening of Agricultural Health Services and the Sustainable Management of Maritime Resources in Argentina (PROSAMA)</t>
  </si>
  <si>
    <t>11/16/2022</t>
  </si>
  <si>
    <t>Federal Power Transmission Program (PFTEE)</t>
  </si>
  <si>
    <t>Program to Support the National Early Childhood Plan and the Policy for Universalization of Early Childhood Education II</t>
  </si>
  <si>
    <t>09/21/2022</t>
  </si>
  <si>
    <t>Credit Program for the Reactivation of Production in the Province of Neuquen</t>
  </si>
  <si>
    <t>09/30/2022</t>
  </si>
  <si>
    <t>Program to Support the Digital Transformation of MSMEs To Industry 4.0</t>
  </si>
  <si>
    <t>08/05/2022</t>
  </si>
  <si>
    <t>Contingent Loan for Natural Disaster and Public Health Emergencies. Reformulation Proposal of Loan AR-O0008</t>
  </si>
  <si>
    <t>07/14/2022</t>
  </si>
  <si>
    <t>Support for a clean, just and sustainable energy transition</t>
  </si>
  <si>
    <t>04/20/2022</t>
  </si>
  <si>
    <t>Enhancing the contribution of the energy sector to the green and resilient economic recovery</t>
  </si>
  <si>
    <t>09/16/2022</t>
  </si>
  <si>
    <t>Support for the preparation of the Neighborhood Improvement Program in the inclusion of principles of adaptation to climate change and reduction of the vulnerability profile</t>
  </si>
  <si>
    <t>08/31/2022</t>
  </si>
  <si>
    <t>Support for the Planning and Management of Water Resources with a NEXO and Water Security approach</t>
  </si>
  <si>
    <t>10/13/2022</t>
  </si>
  <si>
    <t>AR-T1273</t>
  </si>
  <si>
    <t>Support for the Strengthening of National Securities Commission (CNV) of Argentina</t>
  </si>
  <si>
    <t>08/10/2022</t>
  </si>
  <si>
    <t>Support for the preparation of public investments for the reactivation of the agri-food sector in Argentina</t>
  </si>
  <si>
    <t>09/23/2022</t>
  </si>
  <si>
    <t>Agricultural public policies and monitoring of agro-environmental indicators.</t>
  </si>
  <si>
    <t>09/15/2022</t>
  </si>
  <si>
    <t>AR-T1276</t>
  </si>
  <si>
    <t>Gender and Diversity Mainstreaming in the Implementation of the 2030 Agenda for Sustainable Development in Argentina.</t>
  </si>
  <si>
    <t>08/02/2022</t>
  </si>
  <si>
    <t>AR-T1280</t>
  </si>
  <si>
    <t>Support for the internationalization of High Value Added sectors</t>
  </si>
  <si>
    <t>10/25/2022</t>
  </si>
  <si>
    <t>Institutional Strengthening of the National Public Investment System (SNIP) Stage II</t>
  </si>
  <si>
    <t>06/23/2022</t>
  </si>
  <si>
    <t>AR-T1287</t>
  </si>
  <si>
    <t>Strengthening institutions in the mining sector in Argentina</t>
  </si>
  <si>
    <t>09/06/2022</t>
  </si>
  <si>
    <t>Sustainable Mobility and Electromobility in Argentina</t>
  </si>
  <si>
    <t>10/11/2022</t>
  </si>
  <si>
    <t>Support for the Program for the Strengthening and Integration of Health Networks in the Province of Buenos Aires - PROFIR II</t>
  </si>
  <si>
    <t>08/25/2022</t>
  </si>
  <si>
    <t>AR-T1290</t>
  </si>
  <si>
    <t>Support to the creation of an Argentine Artificial Intelligence Center</t>
  </si>
  <si>
    <t>11/21/2022</t>
  </si>
  <si>
    <t>AR-T1291</t>
  </si>
  <si>
    <t>Support for the Federal Plan for the Reconstruction and Integration of the Argentine Health System â€“ AMPLIAR SALUD</t>
  </si>
  <si>
    <t>Support to the Program for Public Policies for Sustainable and Resilient Growth in Argentina</t>
  </si>
  <si>
    <t>08/19/2022</t>
  </si>
  <si>
    <t>AR-T1293</t>
  </si>
  <si>
    <t>Support for the design of strategies for the care of aging and care of the adult population in Argentina</t>
  </si>
  <si>
    <t>08/15/2022</t>
  </si>
  <si>
    <t>Support for the elaboration of the Agricultural Strategic Plan for Argentina 2030</t>
  </si>
  <si>
    <t>Emergency support due to forest fires in northern Argentina</t>
  </si>
  <si>
    <t>CSC/CAR</t>
  </si>
  <si>
    <t>04/11/2022</t>
  </si>
  <si>
    <t>Improvement of the performance of operators of solid waste management systems through the development of a GIRSU-Rating tool, the application of digital technologies and good practices.</t>
  </si>
  <si>
    <t>12/06/2022</t>
  </si>
  <si>
    <t>Strengthening Institutional and Technical Capacity for Barbados to meet the transparency requirements of the Paris Agreement</t>
  </si>
  <si>
    <t>11/28/2022</t>
  </si>
  <si>
    <t>Skills for the Future II: Digital Transformation for Inclusive and Quality Education</t>
  </si>
  <si>
    <t>12/14/2022</t>
  </si>
  <si>
    <t>Programme to Strengthen Public Policy and Fiscal Management in Response to the Health and Economic Crisis Caused by COVID-19 in Barbados II</t>
  </si>
  <si>
    <t>BA-T1085</t>
  </si>
  <si>
    <t>01/03/2022</t>
  </si>
  <si>
    <t>Enhancing Sustainability Assets in the context of a Policy Based Guarantee (PBG)</t>
  </si>
  <si>
    <t>07/29/2022</t>
  </si>
  <si>
    <t>BA-T1088</t>
  </si>
  <si>
    <t>Barbados Participation in Regional Knowledge Exchange on Operational Command of Gender-based Violence Policing in the Caribbean</t>
  </si>
  <si>
    <t>Program to Support Environmental and Economic Development in Barbados</t>
  </si>
  <si>
    <t>09/01/2022</t>
  </si>
  <si>
    <t>BH-T1088</t>
  </si>
  <si>
    <t>Advancing Gender Equality and the Empowerment of Women and Girls in The Bahamas</t>
  </si>
  <si>
    <t>BH-T1093</t>
  </si>
  <si>
    <t>Capacity Strengthening, Technical Support and Knowledge Transfer of Disaster Risk Management (DRM) and Health Risk Management (HRM) in The Bahamas</t>
  </si>
  <si>
    <t>09/29/2022</t>
  </si>
  <si>
    <t>Support policy reform in comprehensive disaster risk management</t>
  </si>
  <si>
    <t>BH-T1097</t>
  </si>
  <si>
    <t>Support to skills development in the Bahamas</t>
  </si>
  <si>
    <t>08/29/2022</t>
  </si>
  <si>
    <t>BH-T1099</t>
  </si>
  <si>
    <t>The Bahamas Participation in Regional Knowledge Exchange on Operational Command of Gender-based Violence Policing in the Caribbean</t>
  </si>
  <si>
    <t>07/05/2022</t>
  </si>
  <si>
    <t>Building a Social and Inclusive Blue Economy in The Bahamas</t>
  </si>
  <si>
    <t>02/18/2022</t>
  </si>
  <si>
    <t>BL-G1007</t>
  </si>
  <si>
    <t>Advancing Water Disinfection in Urban and Rural Areas</t>
  </si>
  <si>
    <t>Sustainable and Inclusive Belize</t>
  </si>
  <si>
    <t>Digital Innovation to Boost Economic Development in Belize</t>
  </si>
  <si>
    <t>BL-L1040</t>
  </si>
  <si>
    <t>Trade and Investment Facilitation Program for Belize</t>
  </si>
  <si>
    <t>BL-T1129</t>
  </si>
  <si>
    <t>Digital Transformation for Improving the Business Climate for MSMEs in Belize</t>
  </si>
  <si>
    <t>06/03/2022</t>
  </si>
  <si>
    <t>BL-T1144</t>
  </si>
  <si>
    <t>Support to improve the DFC institutional capacity in the execution of the BL-L1037 - Global Credit Program for Safeguarding the Productive Sectors and Employment</t>
  </si>
  <si>
    <t>12/02/2022</t>
  </si>
  <si>
    <t>Development of the Blue Economy of Belize</t>
  </si>
  <si>
    <t>02/16/2022</t>
  </si>
  <si>
    <t>BL-T1147</t>
  </si>
  <si>
    <t>Design and support to the kick-off of the Sustainable and Inclusive Belize Project</t>
  </si>
  <si>
    <t>03/10/2022</t>
  </si>
  <si>
    <t>Support the formulation of a program to promote sustainable growth in the blue economy</t>
  </si>
  <si>
    <t>05/05/2022</t>
  </si>
  <si>
    <t>Support for Ambergris Caye Sustainable Development</t>
  </si>
  <si>
    <t>09/02/2022</t>
  </si>
  <si>
    <t>BL-T1154</t>
  </si>
  <si>
    <t>Knowledge Exchange of Digital Platform Experiences for Micro, Small and Medium Enterprises</t>
  </si>
  <si>
    <t>Emergency Technical Cooperation - Support for Lisa Hurricane Emergency in Belize</t>
  </si>
  <si>
    <t>CID/CID</t>
  </si>
  <si>
    <t>Air Infrastructure Program â€“ Stage II</t>
  </si>
  <si>
    <t>10/05/2022</t>
  </si>
  <si>
    <t>Program to Strengthen the Statistics System in the Plurinational State of Bolivia</t>
  </si>
  <si>
    <t>04/12/2022</t>
  </si>
  <si>
    <t>Program to Support Preinvestment for Development II</t>
  </si>
  <si>
    <t>12/07/2022</t>
  </si>
  <si>
    <t>Territorial Connectivity and Development Program for Bolivia</t>
  </si>
  <si>
    <t>National Pressurized Irrigation Program with Watershed Approach I</t>
  </si>
  <si>
    <t>BO-T1379</t>
  </si>
  <si>
    <t>BO-T1380</t>
  </si>
  <si>
    <t>Assist the Ministry of Health in the start-up of Llallagua and Ocuri Hospitals, in the north of the PotosÃ­ department - Bolivia</t>
  </si>
  <si>
    <t>BO-T1381</t>
  </si>
  <si>
    <t>Strengthening the science, technology and innovation ecosystem in Bolivia for economic, social and productive growth</t>
  </si>
  <si>
    <t>BO-T1383</t>
  </si>
  <si>
    <t>Support for the improvement of Operational Safety in the Air Sector and BO-L1209 preparation</t>
  </si>
  <si>
    <t>07/21/2022</t>
  </si>
  <si>
    <t>Support for the preparation and start up of the National Pressurized Irrigation Program with a watershed approach</t>
  </si>
  <si>
    <t>Support the Review of the Economic Model of the Power Industry in Bolivia</t>
  </si>
  <si>
    <t>07/01/2022</t>
  </si>
  <si>
    <t>Support for the implementation of rural electrification programmes in Bolivia</t>
  </si>
  <si>
    <t>BO-T1394</t>
  </si>
  <si>
    <t>Support for the Preparation and the Implementation of the Population and Housing Census in Bolivia</t>
  </si>
  <si>
    <t>09/12/2022</t>
  </si>
  <si>
    <t>BO-T1398</t>
  </si>
  <si>
    <t>Support the implementation and maintenance model for the Bolivian hospital system</t>
  </si>
  <si>
    <t>12/13/2022</t>
  </si>
  <si>
    <t>Support for the implementation of the New Housing and Urban Development Policy in Bolivia and preparation of the Urban Program of the Municipality of Sucre.</t>
  </si>
  <si>
    <t>BO-T1404</t>
  </si>
  <si>
    <t>Exchange of experience for the development of laboratories BSL2 and BSL3 in Bolivia</t>
  </si>
  <si>
    <t>10/21/2022</t>
  </si>
  <si>
    <t>Integrated Project for Water Security, Environmental Sustainability and Socio-productive Development of the PiauÃ­ and CanindÃ© Rivers Basin, State of PiauÃ­ - Sustainable and Inclusive Piaui (PSI)</t>
  </si>
  <si>
    <t>Program for Digital Transformation of the Government of the State of CearÃ¡ (CearÃ¡ Mais Digital Program)</t>
  </si>
  <si>
    <t>Alagoas Mais Digital Program â€“ Digital Transformation of the Government of the State of Alagoas</t>
  </si>
  <si>
    <t>New Innovation Financing Instruments for the State of SÃ£o Paulo</t>
  </si>
  <si>
    <t>03/02/2022</t>
  </si>
  <si>
    <t>Program to Promote Fiscal Sustainability and Enhance the Effectiveness of Public Expenditure in the MunicÃ­pio of Recife</t>
  </si>
  <si>
    <t>11/02/2022</t>
  </si>
  <si>
    <t>Desenvolve SP Program â€“ Sustainable Infrastructure</t>
  </si>
  <si>
    <t>Health Care and Social Inclusion Networks Strengthening Program - PROREDES Sergipe</t>
  </si>
  <si>
    <t>Subnational Road Infrastructure Quality Improvement Program - InfraRodoviÃ¡ria CearÃ¡</t>
  </si>
  <si>
    <t>05/27/2022</t>
  </si>
  <si>
    <t>SÃ£o Paulo Mais Digital</t>
  </si>
  <si>
    <t>09/07/2022</t>
  </si>
  <si>
    <t>Financial Development Program of the Federal District (PRODEFAZ/PROFISCO II)</t>
  </si>
  <si>
    <t>Sustainable Basic Sanitation Program in Joinville - PROSAJ</t>
  </si>
  <si>
    <t>Forest Management Information for the Conservation and Valorization of Forest Resources in Brazil</t>
  </si>
  <si>
    <t>BR-T1491</t>
  </si>
  <si>
    <t>Support to Subnational Governments of Brazil for the Implementation of Sustainable, Safe and Inclusive Mobility</t>
  </si>
  <si>
    <t>05/25/2022</t>
  </si>
  <si>
    <t>Innovations for the Sustainable Development of Brazil's Amazon</t>
  </si>
  <si>
    <t>06/01/2022</t>
  </si>
  <si>
    <t>Development of Battery Energy Storage System (BESS) Investment Projects and Policy and Regulatory Support</t>
  </si>
  <si>
    <t>11/08/2022</t>
  </si>
  <si>
    <t>BR-T1499</t>
  </si>
  <si>
    <t>Evaluation of two parenting programs to reduce violence and improve child development ready for school - PIÃ Trial 3-year follow-up</t>
  </si>
  <si>
    <t>BR-T1501</t>
  </si>
  <si>
    <t>Behavioral Nudges for Early Childhood Development</t>
  </si>
  <si>
    <t>03/15/2022</t>
  </si>
  <si>
    <t>Urban Development and Low-Carbon Strategies for the Decarbonization of Brazilian Cities</t>
  </si>
  <si>
    <t>06/24/2022</t>
  </si>
  <si>
    <t>Integrated Urban Development Strategies and Sustainable Mobility in Brazilian Cities</t>
  </si>
  <si>
    <t>06/29/2022</t>
  </si>
  <si>
    <t>Modal Shift for Zero Carbon Cargo and Passenger in Brazil</t>
  </si>
  <si>
    <t>06/13/2022</t>
  </si>
  <si>
    <t>Strengthening financial instruments and capital markets for low carbon infrastructure in Brazil</t>
  </si>
  <si>
    <t>07/18/2022</t>
  </si>
  <si>
    <t>Bio-Cities of the Amazon in Brazil: Solutions for a Sustainable Future</t>
  </si>
  <si>
    <t>08/18/2022</t>
  </si>
  <si>
    <t>BR-T1510</t>
  </si>
  <si>
    <t>Support ProSocial (Education) operations' design</t>
  </si>
  <si>
    <t>08/30/2022</t>
  </si>
  <si>
    <t>BR-T1511</t>
  </si>
  <si>
    <t>Post-COVID Recovery: Investment Opportunities in Brazil</t>
  </si>
  <si>
    <t>11/22/2022</t>
  </si>
  <si>
    <t>BR-T1512</t>
  </si>
  <si>
    <t>Cybersecurity and use of new technologies in the public sector</t>
  </si>
  <si>
    <t>BR-T1513</t>
  </si>
  <si>
    <t>Strengthening the management of precatorios</t>
  </si>
  <si>
    <t>BR-T1514</t>
  </si>
  <si>
    <t>Support to strengthening of the fiscal management and public policies evaluation</t>
  </si>
  <si>
    <t>BR-T1515</t>
  </si>
  <si>
    <t>Support for the Digital Transformation of the Tax Administration in Brazil</t>
  </si>
  <si>
    <t>State Government of ParÃ¡: Structuring the Payment for Environmental Services Program under the AmazÃ´nia Agora Plan (ParÃ¡PSA1)</t>
  </si>
  <si>
    <t>08/04/2022</t>
  </si>
  <si>
    <t>Emergency support to the states of Bahia and Minas Gerais in Brazil for the massive flooding in late 2021</t>
  </si>
  <si>
    <t>BR-T1518</t>
  </si>
  <si>
    <t>Development of a toolkit for assessment and digitalization of early literacy content.</t>
  </si>
  <si>
    <t>BR-T1520</t>
  </si>
  <si>
    <t>Support for Digital Transformation in the Health Sector in Brazil</t>
  </si>
  <si>
    <t>09/26/2022</t>
  </si>
  <si>
    <t>BR-T1521</t>
  </si>
  <si>
    <t>Strengthening strategies with local governments in Brazil and promoting an operational agenda for the Prosocial CCLIP</t>
  </si>
  <si>
    <t>BR-T1523</t>
  </si>
  <si>
    <t>Support to Public Policy Convergence to OECD Practices</t>
  </si>
  <si>
    <t>Support for the Preparation of the Joinville Sustainable Sanitation Program - PROSAJ</t>
  </si>
  <si>
    <t>Source of Innovation: Facility to Foster Innovation in Brazil's Basic Sanitation Sector</t>
  </si>
  <si>
    <t>09/27/2022</t>
  </si>
  <si>
    <t>Fiscal Policy for Climate Change in Brazil</t>
  </si>
  <si>
    <t>12/08/2022</t>
  </si>
  <si>
    <t>BR-T1527</t>
  </si>
  <si>
    <t>Support for the Preparation of the Environmental and Sanitation Program of CAESB - CAESB II</t>
  </si>
  <si>
    <t>BR-T1528</t>
  </si>
  <si>
    <t>Downstream support for the development of PPPs in Brazil</t>
  </si>
  <si>
    <t>/PPP</t>
  </si>
  <si>
    <t>Modernization of the Brazilian Power Sector</t>
  </si>
  <si>
    <t>10/27/2022</t>
  </si>
  <si>
    <t>Brazil More Productive Program: new growth paths taking advantage of the reconfiguration of global value chains</t>
  </si>
  <si>
    <t>12/05/2022</t>
  </si>
  <si>
    <t>BR-T1531</t>
  </si>
  <si>
    <t>Improving Amazonâ€™s sustainable development through technical education (TVET) course for aÃ§aÃ­</t>
  </si>
  <si>
    <t>12/12/2022</t>
  </si>
  <si>
    <t>BR-T1536</t>
  </si>
  <si>
    <t>Strengthening the analytical and operational agenda of gender and diversity mainstreaming in Brazil</t>
  </si>
  <si>
    <t>Program to Support a Fair, Clean and Sustainable Energy Transition II</t>
  </si>
  <si>
    <t>06/15/2022</t>
  </si>
  <si>
    <t>Regional Productive Development Program of Chile</t>
  </si>
  <si>
    <t>CH-T1265</t>
  </si>
  <si>
    <t>National Public Account Forum: Promoting Transparency and Corporate Responsibility in the Mining Industry</t>
  </si>
  <si>
    <t>05/20/2022</t>
  </si>
  <si>
    <t>CH-T1270</t>
  </si>
  <si>
    <t>Strengthening the recovery and response capacity of the post-COVID-19 health system.</t>
  </si>
  <si>
    <t>07/07/2022</t>
  </si>
  <si>
    <t>Circular Economy in Municipalities of Chile</t>
  </si>
  <si>
    <t>Support to the design, coordination, and implementation of sectoral climate change plans</t>
  </si>
  <si>
    <t>07/13/2022</t>
  </si>
  <si>
    <t>Support for a Fair, Clean and Sustainable Energy Transition II in Chile</t>
  </si>
  <si>
    <t>CH-T1276</t>
  </si>
  <si>
    <t>Support to the Strengthening of the Tax System</t>
  </si>
  <si>
    <t>07/28/2022</t>
  </si>
  <si>
    <t>Support for the incorporation of criteria for adaptation to climate change and resilience in regional investment in cities</t>
  </si>
  <si>
    <t>07/30/2022</t>
  </si>
  <si>
    <t>CH-T1278</t>
  </si>
  <si>
    <t>Support for Chile's Public Integrity, Transparency and Open Government Agenda II</t>
  </si>
  <si>
    <t>08/12/2022</t>
  </si>
  <si>
    <t>CH-T1279</t>
  </si>
  <si>
    <t>Support to improve pensions in Chile</t>
  </si>
  <si>
    <t>05/02/2022</t>
  </si>
  <si>
    <t>CH-T1280</t>
  </si>
  <si>
    <t>Investment promotion and Internationalization of new exporting sectors of Chile, for the economic reactivation and the recovery of employment, at the national and subnational levels</t>
  </si>
  <si>
    <t>07/20/2022</t>
  </si>
  <si>
    <t>CH-T1281</t>
  </si>
  <si>
    <t>Support for the recovery of growth and productivity in Chile</t>
  </si>
  <si>
    <t>CH-T1283</t>
  </si>
  <si>
    <t>Support for the inclusion and transversalization of the gender perspective in Chile's police forces</t>
  </si>
  <si>
    <t>10/28/2022</t>
  </si>
  <si>
    <t>CH-T1285</t>
  </si>
  <si>
    <t>Support for the Strengthening of the Concessions Program in Chile, and lessons learned for Latin America and the Caribbean</t>
  </si>
  <si>
    <t>11/29/2022</t>
  </si>
  <si>
    <t>Support for the Green Hydrogen industry in Chile</t>
  </si>
  <si>
    <t>10/17/2022</t>
  </si>
  <si>
    <t>CH-T1287</t>
  </si>
  <si>
    <t>Support the generation of socioeconomic indicators and data interoperability of the migrant population in the National Migration Service of Chile.</t>
  </si>
  <si>
    <t>12/09/2022</t>
  </si>
  <si>
    <t>CH-T1288</t>
  </si>
  <si>
    <t>Knowledge Exchange on Digital Transformation of Government among Chile, Argentina and Uruguay</t>
  </si>
  <si>
    <t>12/15/2022</t>
  </si>
  <si>
    <t>CH-T1289</t>
  </si>
  <si>
    <t>Digital health to improve the quality of care for female users and female caregivers of chronic patients.</t>
  </si>
  <si>
    <t>12/01/2022</t>
  </si>
  <si>
    <t>Conservation and Sustainable Use of the CiÃ©naga Grande de Santa Marta</t>
  </si>
  <si>
    <t>CO-G1031</t>
  </si>
  <si>
    <t>Immediate Public Health Response to Contain and Control the Coronavirus and Mitigate Its Impact on Service Delivery in the Border with PerÃº</t>
  </si>
  <si>
    <t>Ecological restoration, rehabilitation and recovery of degraded ecosystems.</t>
  </si>
  <si>
    <t>Strengthening of the guadua productive chain for the fight against deforestation</t>
  </si>
  <si>
    <t>09/08/2022</t>
  </si>
  <si>
    <t>Implementation of Payment for Environmental Services Projects for the Conservation of Strategic Ecosystems</t>
  </si>
  <si>
    <t>Community Initiatives for the Promotion of Non-Timber Forest Products to Support the Fight Against Deforestation</t>
  </si>
  <si>
    <t>CO-L1268</t>
  </si>
  <si>
    <t>Support Program to Strengthen Colombia's Integration into Global Value Chains</t>
  </si>
  <si>
    <t>Sustainable and Resilient Growth Program II</t>
  </si>
  <si>
    <t>Strengthening the Habitat Banks scheme in Colombia</t>
  </si>
  <si>
    <t>03/21/2022</t>
  </si>
  <si>
    <t>CO-T1640</t>
  </si>
  <si>
    <t>Strengthening the Capacity of the Colombian Health Sector and Access to Health Services for Migrants in the Context of COVID-19</t>
  </si>
  <si>
    <t>01/27/2022</t>
  </si>
  <si>
    <t>Participatory environmental zoning for environmental planning and territorial governance</t>
  </si>
  <si>
    <t>Water and sanitation project for the Colombian Pacific coast for access to better services and quality</t>
  </si>
  <si>
    <t>CO-T1648</t>
  </si>
  <si>
    <t>Technical Support for the Institutional and Digital Transformation of the National Police of Colombia</t>
  </si>
  <si>
    <t>CO-T1650</t>
  </si>
  <si>
    <t>Itinerant and Flexible Support for Migrant Early Childhood Population.</t>
  </si>
  <si>
    <t>Support to the Implementation, Management, Execution and Sustainability of the Metro de Bogota Project</t>
  </si>
  <si>
    <t>06/22/2022</t>
  </si>
  <si>
    <t>Clean and resilient growth in Colombia: carbon markets, energy and infrastructure</t>
  </si>
  <si>
    <t>03/17/2022</t>
  </si>
  <si>
    <t>CO-T1660</t>
  </si>
  <si>
    <t>Support for policy reforms for the social and economic inclusion of the Venezuelan migrant population in Colombia</t>
  </si>
  <si>
    <t>03/22/2022</t>
  </si>
  <si>
    <t>Support for capacity building in Bancoldex for the execution of the operation CO-L1258</t>
  </si>
  <si>
    <t>Support ColombiaÂ´s energy transition</t>
  </si>
  <si>
    <t>CO-T1664</t>
  </si>
  <si>
    <t>Support to contribute to a greater and more effective internationalization of the Colombian economy</t>
  </si>
  <si>
    <t>06/14/2022</t>
  </si>
  <si>
    <t>Amazonas Initiative: Investment Plan for Colombia within the framework of the Deforestation Containment Plan</t>
  </si>
  <si>
    <t>CO-T1667</t>
  </si>
  <si>
    <t>Support for the Implementation of the Multipurpose Cadastre in Colombia</t>
  </si>
  <si>
    <t>CO-T1668</t>
  </si>
  <si>
    <t>Sandbox: Developing creative talent to diversify job opportunities in Colombia</t>
  </si>
  <si>
    <t>CO-T1669</t>
  </si>
  <si>
    <t>Universities as engines of sustainable economic development of the Pacific region</t>
  </si>
  <si>
    <t>CO-T1670</t>
  </si>
  <si>
    <t>Support for the institutional and operationa evaluation of SISBEN IV</t>
  </si>
  <si>
    <t>06/08/2022</t>
  </si>
  <si>
    <t>Climate change and transport in Colombia : intermodality and new technologies</t>
  </si>
  <si>
    <t>07/19/2022</t>
  </si>
  <si>
    <t>CO-T1672</t>
  </si>
  <si>
    <t>Support the Ministry of Health and Social Protection in the digital transformation of the health system</t>
  </si>
  <si>
    <t>10/19/2022</t>
  </si>
  <si>
    <t>CO-T1674</t>
  </si>
  <si>
    <t>Conducive Financing Frameworks and Instruments in Sustainable Infrastructure in Colombia</t>
  </si>
  <si>
    <t>CO-T1675</t>
  </si>
  <si>
    <t>Support for the digital transformation agenda in Colombia</t>
  </si>
  <si>
    <t>CO-T1676</t>
  </si>
  <si>
    <t>Strengthening of Strategic Management of the National Planning Department</t>
  </si>
  <si>
    <t>CO-T1678</t>
  </si>
  <si>
    <t>Heal to Grow: Emotional Wellbeing and Mental Health in Early Childhood</t>
  </si>
  <si>
    <t>Sustainable infrastructure standards and green finance for transport PPPs in Colombia</t>
  </si>
  <si>
    <t>CO-T1683</t>
  </si>
  <si>
    <t>Institutional strengthening and results-based financing for better jobs in Bogota</t>
  </si>
  <si>
    <t>CO-T1685</t>
  </si>
  <si>
    <t>Strengthening gender equity, diversity, and inclusion programs and policies in Colombia</t>
  </si>
  <si>
    <t>10/20/2022</t>
  </si>
  <si>
    <t>CO-T1686</t>
  </si>
  <si>
    <t>Innovative Fiscal Policy for Colombia</t>
  </si>
  <si>
    <t>11/14/2022</t>
  </si>
  <si>
    <t>CO-T1689</t>
  </si>
  <si>
    <t>Digital Connectivity Plan for the social and productive transformation of Colombia</t>
  </si>
  <si>
    <t>CO-T1692</t>
  </si>
  <si>
    <t>Support for the Gender and Transparency Agenda in the Justice and Citizen Security Sectors in Colombia</t>
  </si>
  <si>
    <t>Towards a Green Economy: Support for Costa Ricaâ€™s Decarbonization Plan II</t>
  </si>
  <si>
    <t>Support for the Strengthening of the National System of Science, Technology and Innovation in Costa Rica</t>
  </si>
  <si>
    <t>CR-T1250</t>
  </si>
  <si>
    <t>CR-T1252</t>
  </si>
  <si>
    <t>Strengthening fiscal management support in Costa Rica</t>
  </si>
  <si>
    <t>CR-T1253</t>
  </si>
  <si>
    <t>Support to the Costa Rican Institute of Aqueducts and Sewerage (AyA) in the execution of the Water and Sanitation Program (CR-L1024; CR-X1009) and support to the institutional strengthening of AyA.</t>
  </si>
  <si>
    <t>CR-T1254</t>
  </si>
  <si>
    <t>Support to improve the formal job placement in Costa Rica</t>
  </si>
  <si>
    <t>Scaling up the current SINPE-TP into an interoperable payment system for the San JosÃ© Greater Metropolitan Public Transport</t>
  </si>
  <si>
    <t>06/02/2022</t>
  </si>
  <si>
    <t>CR-T1256</t>
  </si>
  <si>
    <t>Support for strengthening the regulatory framework to promote safe, accessible and sustainable urban mobility</t>
  </si>
  <si>
    <t>09/09/2022</t>
  </si>
  <si>
    <t>CR-T1258</t>
  </si>
  <si>
    <t>Technical support for educational improvement in Costa Rica</t>
  </si>
  <si>
    <t>10/03/2022</t>
  </si>
  <si>
    <t>Implementation Support to the Program Toward a Green Economy (CR-L1147)</t>
  </si>
  <si>
    <t>Support for the Emergency due to heavy rain, flooding, and landslides in Costa Rica</t>
  </si>
  <si>
    <t>CR-T1261</t>
  </si>
  <si>
    <t>Support for the Deployment of Public Procurement of Innovation</t>
  </si>
  <si>
    <t>Integral and Sustainable Solid Waste Management Program in the Great Santo Domingo</t>
  </si>
  <si>
    <t>Program to Support Mobility, Overland Transportation, and Road Safety in the Dominican Republic II</t>
  </si>
  <si>
    <t>Program to Support the Transparency and Integrity Agenda in the Dominican Republic</t>
  </si>
  <si>
    <t>03/16/2022</t>
  </si>
  <si>
    <t>Road Infrastructure Maintenance and Rehabilitation Program in the Dominican Republic</t>
  </si>
  <si>
    <t>Support for the RD-Trabaja Flexible Employment System</t>
  </si>
  <si>
    <t>Universal Sanitation Program in Coastal and Tourist Cities</t>
  </si>
  <si>
    <t>DR-T1234</t>
  </si>
  <si>
    <t>Support to the Road Infrastructure Rehabilitation and Maintenance Program in the Dominican Republic</t>
  </si>
  <si>
    <t>04/06/2022</t>
  </si>
  <si>
    <t>DR-T1236</t>
  </si>
  <si>
    <t>Support for Technical Professional Education</t>
  </si>
  <si>
    <t>04/29/2022</t>
  </si>
  <si>
    <t>DR-T1237</t>
  </si>
  <si>
    <t>Support the Repositioning of the Dominican Republic in the Global Value Chains</t>
  </si>
  <si>
    <t>Technical and operational design of the Sustainable Coastal Management Project</t>
  </si>
  <si>
    <t>DR-T1239</t>
  </si>
  <si>
    <t>Support to the Generation of Knowledge for the Transparency and Integrity Agenda in the Dominican Republic</t>
  </si>
  <si>
    <t>05/31/2022</t>
  </si>
  <si>
    <t>DR-T1240</t>
  </si>
  <si>
    <t>Support to the Execution of the Agricultural Health and Innovation Project</t>
  </si>
  <si>
    <t>Support for the implementation of the Rehabilitation and Expansion of the Port of Manzanillo</t>
  </si>
  <si>
    <t>Support for the digitalization and integrated management of sanitation and solid waste services in the Dominican Republic.</t>
  </si>
  <si>
    <t>10/24/2022</t>
  </si>
  <si>
    <t>Formulation of a Land Use and Zoning Plan for Pepillo Salcedo</t>
  </si>
  <si>
    <t>08/23/2022</t>
  </si>
  <si>
    <t>DR-T1245</t>
  </si>
  <si>
    <t>Support for the structuring of the Care Communities pilot and the offer of care services for people in situation of dependency</t>
  </si>
  <si>
    <t>DR-T1247</t>
  </si>
  <si>
    <t>Support for developing inclusive employability programs and the promotion of formal employment</t>
  </si>
  <si>
    <t>DR-T1248</t>
  </si>
  <si>
    <t>Support for the start-up of the national innovation policy.</t>
  </si>
  <si>
    <t>DR-T1251</t>
  </si>
  <si>
    <t>Support of pilot implementation of an innovative model for the integrated management of services for vulnerable women in the Dominican Republic.</t>
  </si>
  <si>
    <t>11/17/2022</t>
  </si>
  <si>
    <t>Support to the Implementation of Land-Use Planning</t>
  </si>
  <si>
    <t>Support to the Fiona Hurricane Emergency in Dominican Republic</t>
  </si>
  <si>
    <t>10/18/2022</t>
  </si>
  <si>
    <t>DR-T1256</t>
  </si>
  <si>
    <t>Strengthening the institutional and regulatory environment to enable competitiveness and business development in Dominican Republic</t>
  </si>
  <si>
    <t>EC-G1007</t>
  </si>
  <si>
    <t>Support for the business development of MSMEs in the provinces of the Mancomunidad del Norte of Ecuador (MNE)</t>
  </si>
  <si>
    <t>Program to Improve Tax and Customs Administration</t>
  </si>
  <si>
    <t>Social Expenditure Protection and Employment Recovery Support Program - Phase II</t>
  </si>
  <si>
    <t>CRECER Program â€“ Credit for Business Growth and Recovery</t>
  </si>
  <si>
    <t>Institutional Strengthening of Local Governments of Ecuador and Technical Structuring for the Development of Sustainable Urban Mobility Projects</t>
  </si>
  <si>
    <t>05/26/2022</t>
  </si>
  <si>
    <t>EC-T1444</t>
  </si>
  <si>
    <t>Support for the Strengthening of the Public Agricultural Services of Ecuador</t>
  </si>
  <si>
    <t>04/18/2022</t>
  </si>
  <si>
    <t>EC-T1473</t>
  </si>
  <si>
    <t>Support to strengthen the Public Employment Service (PES) in Ecuador</t>
  </si>
  <si>
    <t>02/09/2022</t>
  </si>
  <si>
    <t>EC-T1475</t>
  </si>
  <si>
    <t>01/21/2022</t>
  </si>
  <si>
    <t>EC-T1476</t>
  </si>
  <si>
    <t>Strengthening Ecuador's Fiscal Sustainability</t>
  </si>
  <si>
    <t>Support Ecuador's Energy Transition</t>
  </si>
  <si>
    <t>Support to Ecuador in its strategy against deforestation in the Amazon.</t>
  </si>
  <si>
    <t>06/06/2022</t>
  </si>
  <si>
    <t>EC-T1480</t>
  </si>
  <si>
    <t>Support the implementation of Trade and Investment Facilitation and Promotion policies in Ecuador</t>
  </si>
  <si>
    <t>Support to the development and economic recovery of Ecuador</t>
  </si>
  <si>
    <t>COICA 80x25 - Institutional strengthening</t>
  </si>
  <si>
    <t>CSD/CSD</t>
  </si>
  <si>
    <t>08/09/2022</t>
  </si>
  <si>
    <t>Development of Innovative Solutions for the Management of Water Sources in Quito (4RI)</t>
  </si>
  <si>
    <t>Support for the Emergency due to land slides and floods caused by intensive rains in Quito</t>
  </si>
  <si>
    <t>02/22/2022</t>
  </si>
  <si>
    <t>EC-T1488</t>
  </si>
  <si>
    <t>Support for institutional strengthening of Ecuador's Ministry of Economy and Finance</t>
  </si>
  <si>
    <t>EC-T1489</t>
  </si>
  <si>
    <t>Support to Strategies to Reduce Chronic Malnutrition and Promote Early Childhood Development in Ecuador</t>
  </si>
  <si>
    <t>EC-T1490</t>
  </si>
  <si>
    <t>Knowledge Exchange between Colombia Compra Eficiente and the National Public Procurement Service of Ecuador</t>
  </si>
  <si>
    <t>04/08/2022</t>
  </si>
  <si>
    <t>EC-T1492</t>
  </si>
  <si>
    <t>Support policy reforms and/or institutional changes in the Ecuador pension system</t>
  </si>
  <si>
    <t>EC-T1493</t>
  </si>
  <si>
    <t>Knowledge Exchange between Operador Nacional de Electricidad in Ecuador (CENACE) and the AdministraciÃ³n del Mercado ElÃ©ctrico in Uruguay</t>
  </si>
  <si>
    <t>05/24/2022</t>
  </si>
  <si>
    <t>EC-T1494</t>
  </si>
  <si>
    <t>Support to the socioeconomic integration of vulnerable population in Manta Canton.</t>
  </si>
  <si>
    <t>Support to implement biodiversity conservation activities in the context of a debt for nature conversion</t>
  </si>
  <si>
    <t>EC-T1498</t>
  </si>
  <si>
    <t>Quality standards of services for people with disabilities</t>
  </si>
  <si>
    <t>Strengthening the capacities of the ESPOL to close productivity gaps on the coast</t>
  </si>
  <si>
    <t>EC-T1503</t>
  </si>
  <si>
    <t>Strengthening the capacity of the State to mainstream the gender perspective in the Citizen Security and Justice Sector of Ecuador</t>
  </si>
  <si>
    <t>Sustainable Development and Biodiversity Program in Ecuador</t>
  </si>
  <si>
    <t>11/03/2022</t>
  </si>
  <si>
    <t>Program to Support the Recovery and Expansion of the Tourism Sector in El Salvador</t>
  </si>
  <si>
    <t>09/28/2022</t>
  </si>
  <si>
    <t>Program to Strengthen the Water and Sanitation Sector in El Salvador</t>
  </si>
  <si>
    <t>Rural Roads Program</t>
  </si>
  <si>
    <t>ES-T1347</t>
  </si>
  <si>
    <t>Supporting the Sustainable Development of El Salvador Tourism Sector</t>
  </si>
  <si>
    <t>ES-T1349</t>
  </si>
  <si>
    <t>Operational Support for the Program to Support Fiscal Sustainability</t>
  </si>
  <si>
    <t>Support for the preparation and implementation of the Rural Roads Program</t>
  </si>
  <si>
    <t>Support for the Design and Implementation of the Program to Strengthen the Water and Sanitation Sector in El Salvador (ES-L1152)</t>
  </si>
  <si>
    <t>05/17/2022</t>
  </si>
  <si>
    <t>ES-T1352</t>
  </si>
  <si>
    <t>Indicators for investment promotion and trade facilitation</t>
  </si>
  <si>
    <t>ES-T1354</t>
  </si>
  <si>
    <t>Support for the Strengthening of the Health System in El Salvador</t>
  </si>
  <si>
    <t>10/14/2022</t>
  </si>
  <si>
    <t>Promotion of Favorable Conditions for the Development of Social Housing</t>
  </si>
  <si>
    <t>Emergency Technical Cooperation - Support for the Bonnie Tropical Storm Emergency</t>
  </si>
  <si>
    <t>Emergency Technical Cooperation - Support for the Hurricane and tropical storm Julia Emergency in El Salvador</t>
  </si>
  <si>
    <t>GU-G1014</t>
  </si>
  <si>
    <t>Transition Subsidy for the Elimination of Malaria in Guatemala</t>
  </si>
  <si>
    <t>Conservation and Sustainable Management of the Dry Forest Landscape</t>
  </si>
  <si>
    <t>CA-9 Road Corridor Development: El Rancho - TeculutÃ¡n Substrech</t>
  </si>
  <si>
    <t>GU-L1183</t>
  </si>
  <si>
    <t>Support Program to Improve the Quality of Social Spending</t>
  </si>
  <si>
    <t>Long-Term Decarbonization Strategy Guatemala</t>
  </si>
  <si>
    <t>GU-T1329</t>
  </si>
  <si>
    <t>Technical Support for the Transition Subsidy for the Elimination of Malaria in Guatemala (GU-G1014)</t>
  </si>
  <si>
    <t>Support to Activities in the Agroforestry Sector in the context of Guatemala's Nationally Determined Contribution</t>
  </si>
  <si>
    <t>03/23/2022</t>
  </si>
  <si>
    <t>GU-T1332</t>
  </si>
  <si>
    <t>GU-T1334</t>
  </si>
  <si>
    <t>Support the implementation of the Program to support the quality of social spending</t>
  </si>
  <si>
    <t>Emergency Technical Cooperation - Support for the Blas and Celia Tropical Storms Emergency in Guatemala</t>
  </si>
  <si>
    <t>GU-T1338</t>
  </si>
  <si>
    <t>Sustainable Urban Transport in Guatemalan Cities</t>
  </si>
  <si>
    <t>Emergency Technical Cooperation - Support for Julia Tropical Storm Emergency in Guatemala</t>
  </si>
  <si>
    <t>Guyana Utility Scale Solar Photovoltaic Program (Guysol)</t>
  </si>
  <si>
    <t>Health Care Network Strengthening in Guyana</t>
  </si>
  <si>
    <t>Program to Support Climate Resilient Road Infrastructure Development</t>
  </si>
  <si>
    <t>10/26/2022</t>
  </si>
  <si>
    <t>"Enhancing the National Quality Infrastructure for Competitiveness"; Reformulation and Additional Financing</t>
  </si>
  <si>
    <t>Program to Strengthen Public Policy and Fiscal Management in Response to the Health and Economic Crisis Caused by COVID-19 in Guyana II</t>
  </si>
  <si>
    <t>GY-T1182</t>
  </si>
  <si>
    <t>Support for Health Care Network Strengthening in Guyana</t>
  </si>
  <si>
    <t>GY-T1183</t>
  </si>
  <si>
    <t>Support for Climate Resilient Road Infrastructure</t>
  </si>
  <si>
    <t>GY-T1186</t>
  </si>
  <si>
    <t>Guyana Participation in Regional Knowledge Exchange on Operational Command of Gender-based Violence Policing in the Caribbean</t>
  </si>
  <si>
    <t>HA-G1052</t>
  </si>
  <si>
    <t>Emergency Tuition Waiver Program Support</t>
  </si>
  <si>
    <t>Development of sustainable energy access projects in Haiti with private sector participation</t>
  </si>
  <si>
    <t>Program to Strengthen Safety Nets for Vulnerable Populations</t>
  </si>
  <si>
    <t>HA-T1290</t>
  </si>
  <si>
    <t>Sustainable and Innovative Rural Water, Sanitation and Hygiene (SIRWASH) in Haiti</t>
  </si>
  <si>
    <t>03/09/2022</t>
  </si>
  <si>
    <t>HA-T1298</t>
  </si>
  <si>
    <t>Support to the execution of transport sector projects in Haiti</t>
  </si>
  <si>
    <t>HA-T1304</t>
  </si>
  <si>
    <t>Strengthening Public Management for Improved Service Delivery in Haiti II</t>
  </si>
  <si>
    <t>HA-T1305</t>
  </si>
  <si>
    <t>Technical assistance for national and learning assessments in Haiti</t>
  </si>
  <si>
    <t>11/04/2022</t>
  </si>
  <si>
    <t>HA-T1308</t>
  </si>
  <si>
    <t>Support to strengthen access to registration and labor intermediation services for persons with disability in Haiti</t>
  </si>
  <si>
    <t>HA-T1310</t>
  </si>
  <si>
    <t>Support to Portfolio Execution, Supervision, Monitoring, and Performance in Haiti</t>
  </si>
  <si>
    <t>HA-T1311</t>
  </si>
  <si>
    <t>Program for Strengthening the Fiscal Management of State-Owned Enterprises in Haiti</t>
  </si>
  <si>
    <t>Program to Support the Comprehensive Social Protection System II</t>
  </si>
  <si>
    <t>Transparency and Integrity Program for Sustainable Development</t>
  </si>
  <si>
    <t>Institutional and Operational Strengthening of the Customs Administration</t>
  </si>
  <si>
    <t>Intelligent Road Asset Management and Digital Transformation of the Transport Sector in Honduras</t>
  </si>
  <si>
    <t>06/10/2022</t>
  </si>
  <si>
    <t>HO-T1374</t>
  </si>
  <si>
    <t>Small and Medium Enterprises (SMEs) Financial Services Demand Survey with a Gender perspective</t>
  </si>
  <si>
    <t>05/09/2022</t>
  </si>
  <si>
    <t>HO-T1381</t>
  </si>
  <si>
    <t>Supporting the Improvement of Social Digital Infrastructure Environment in Honduras</t>
  </si>
  <si>
    <t>HO-T1390</t>
  </si>
  <si>
    <t>Strengthening of pre-hospital and medical-surgical emergencies care services at the Hospital Escuela de Tegucigalpa.</t>
  </si>
  <si>
    <t>Supporting Efforts for the Conservation and Recovery of the Natural and Cultural Capital of Ciudad Blanca</t>
  </si>
  <si>
    <t>03/18/2022</t>
  </si>
  <si>
    <t>HO-T1399</t>
  </si>
  <si>
    <t>HO-T1400</t>
  </si>
  <si>
    <t>Promoting innovation and research in strategic sectors of Honduras</t>
  </si>
  <si>
    <t>HO-T1402</t>
  </si>
  <si>
    <t>Strengthening of the Transparency and Integrity Agenda in the Use of Public Resources in Honduras.</t>
  </si>
  <si>
    <t>HO-T1404</t>
  </si>
  <si>
    <t>Implementation of a demonstrative strategy of comprehensive and intersectoral care for adolescents.</t>
  </si>
  <si>
    <t>Smart grid assessment for Guanaja Island as part of â€œGuanaja Green Island Programâ€</t>
  </si>
  <si>
    <t>08/11/2022</t>
  </si>
  <si>
    <t>Strategy for the Modernization of Infrastructure Services in Honduras</t>
  </si>
  <si>
    <t>07/11/2022</t>
  </si>
  <si>
    <t>HO-T1408</t>
  </si>
  <si>
    <t>Operational and Technical Support for the Social Protection System of Honduras.</t>
  </si>
  <si>
    <t>HO-T1410</t>
  </si>
  <si>
    <t>Roadmap execution for the financial strengthening of the power sector in Honduras</t>
  </si>
  <si>
    <t>HO-T1412</t>
  </si>
  <si>
    <t>Support for the comprehensive modernization, professionalization and digitalization of the services of the Honduran National Police</t>
  </si>
  <si>
    <t>HO-T1413</t>
  </si>
  <si>
    <t>Support to improve fiscal policy efficiency and equity in Honduras</t>
  </si>
  <si>
    <t>Emergency Technical Cooperation - Support for landslide emergency in Tegucigalpa neighborhoods, Honduras</t>
  </si>
  <si>
    <t>Emergency Technical Cooperation - Support for the Hurricane and tropical storm Julia Emergency in Honduras</t>
  </si>
  <si>
    <t>Strengthening Fiscal Policy and Management Programme to Respond to the Public Health Crisis and Economic Effects of COVID-19 in Jamaica II</t>
  </si>
  <si>
    <t>JA-T1184</t>
  </si>
  <si>
    <t>Support the design of Jamaica National Broadband Connectivity Plan</t>
  </si>
  <si>
    <t>JA-T1204</t>
  </si>
  <si>
    <t>Implementation and Technical Support for the Energy Sector in Jamaica</t>
  </si>
  <si>
    <t>JA-T1207</t>
  </si>
  <si>
    <t>Digital Transformation for Teaching and Learning</t>
  </si>
  <si>
    <t>09/13/2022</t>
  </si>
  <si>
    <t>JA-T1210</t>
  </si>
  <si>
    <t>Support for Investment Promotion in Jamaica</t>
  </si>
  <si>
    <t>JA-T1211</t>
  </si>
  <si>
    <t>Evaluation of the viability of the hospital infrastructure expansion in Jamaica</t>
  </si>
  <si>
    <t>JA-T1212</t>
  </si>
  <si>
    <t>Preparation of Public-Private Partnerships (PPP) projects for the development of efficient and sustainable infrastructure in Jamaica though a Project Preparation Facility</t>
  </si>
  <si>
    <t>06/28/2022</t>
  </si>
  <si>
    <t>JA-T1213</t>
  </si>
  <si>
    <t>Support to the Digital Transformation of the Passports, Immigration, and Citizenship Agency of Jamaica</t>
  </si>
  <si>
    <t>07/15/2022</t>
  </si>
  <si>
    <t>JA-T1214</t>
  </si>
  <si>
    <t>Jamaica Participation in Regional Knowledge Exchange on Operational Command of Gender-based Violence Policing in the Caribbean</t>
  </si>
  <si>
    <t>Program to Support NAFIN in the Development of an Energy Efficiency through Distributed Generation Program for MSME enterprises</t>
  </si>
  <si>
    <t>06/16/2022</t>
  </si>
  <si>
    <t>Comprehensive Development Project for Water and Sanitation Utilities II (PRODI-II)</t>
  </si>
  <si>
    <t>Program to Improve the Pension System in Mexico</t>
  </si>
  <si>
    <t>Public Management and Transparency for Competitiveness Program II</t>
  </si>
  <si>
    <t>ME-T1443</t>
  </si>
  <si>
    <t>Promoting behavioral change in water, sanitation and hygiene to prevent COVID-19 in Guanajuato, Mexico</t>
  </si>
  <si>
    <t>06/07/2022</t>
  </si>
  <si>
    <t>ME-T1450</t>
  </si>
  <si>
    <t>Digital and Regulatory Tools to Support Economic Recovery</t>
  </si>
  <si>
    <t>Support to Rural Water and Sanitation Development</t>
  </si>
  <si>
    <t>ME-T1469</t>
  </si>
  <si>
    <t>Early Childhood Development (ECD) during the COVID-19 Pandemic</t>
  </si>
  <si>
    <t>Program to Support Nafin in the development of an Energy Efficiency through Distributed Generation (DG) Program for MIPYMES</t>
  </si>
  <si>
    <t>ME-T1474</t>
  </si>
  <si>
    <t>Support for the implementation of the labor market policy and design of initiatives that support the generation of employment in Mexico</t>
  </si>
  <si>
    <t>ME-T1475</t>
  </si>
  <si>
    <t>Strengthening of tax administration</t>
  </si>
  <si>
    <t>ME-T1476</t>
  </si>
  <si>
    <t>Inception of a Strategy for the Digitalization and Financing of Micro, Small and Medium Enterprises (MSMEs)</t>
  </si>
  <si>
    <t>ME-T1478</t>
  </si>
  <si>
    <t>Insertion into Global Value Chains and Investment Promotion in Mexico</t>
  </si>
  <si>
    <t>07/25/2022</t>
  </si>
  <si>
    <t>ME-T1479</t>
  </si>
  <si>
    <t>Support the strengthening of maternal health in Chiapas through fostering demand and accessibility to quality health services</t>
  </si>
  <si>
    <t>ME-T1484</t>
  </si>
  <si>
    <t>Supporting the Transparency and Integrity Agenda in Mexico and Subnational Entities</t>
  </si>
  <si>
    <t>ME-T1487</t>
  </si>
  <si>
    <t>Support for the Gender Parity Initiative in Mexico</t>
  </si>
  <si>
    <t>06/17/2022</t>
  </si>
  <si>
    <t>ME-T1488</t>
  </si>
  <si>
    <t>Support to Urban Development Focused on Mobility and Transportation in Mexico</t>
  </si>
  <si>
    <t>ME-T1489</t>
  </si>
  <si>
    <t>Citizen security solutions for the inclusive development of the South-Southeast of Mexico</t>
  </si>
  <si>
    <t>ME-T1490</t>
  </si>
  <si>
    <t>Support for strengthening educational equity and efficiency in Mexico</t>
  </si>
  <si>
    <t>ME-T1492</t>
  </si>
  <si>
    <t>Productive development of the south-southeastern states of Mexico</t>
  </si>
  <si>
    <t>ME-T1493</t>
  </si>
  <si>
    <t>Knowledge Exchange on Subnational Fiscal Performance and Management.</t>
  </si>
  <si>
    <t>NI-T1306</t>
  </si>
  <si>
    <t>Promotion of Education Technologies in Vulnerable Populations</t>
  </si>
  <si>
    <t>Improving transport conditions in rural and vulnerable areas</t>
  </si>
  <si>
    <t>Improving opportunities for small producers in the livestock sector</t>
  </si>
  <si>
    <t>NI-T1310</t>
  </si>
  <si>
    <t>NI-T1312</t>
  </si>
  <si>
    <t>Mapping poverty conditions in Nicaragua</t>
  </si>
  <si>
    <t>07/08/2022</t>
  </si>
  <si>
    <t>Resilient Models of Social Housing for Vulnerable Populations</t>
  </si>
  <si>
    <t>Improvement of the Public Supply Service for Goods, Services, and Works</t>
  </si>
  <si>
    <t>Storm Drainage Upgrade and Expansion Project in the City of Puerto Maldonado and the Community of El Triunfo, Madre de Dios Department</t>
  </si>
  <si>
    <t>01/19/2022</t>
  </si>
  <si>
    <t>Investment Program: Improvement of the quality of services for Higher and Productive Technical Education at a national level</t>
  </si>
  <si>
    <t>12/16/2022</t>
  </si>
  <si>
    <t>Comprehensive Rural Water and Sanitation Program, second phase - PIASAR II</t>
  </si>
  <si>
    <t>Financing Program for Women Entrepreneurs in Peru</t>
  </si>
  <si>
    <t>Program to Improve Productivity and Competitiveness II</t>
  </si>
  <si>
    <t>Phase III of the Support for the implementation of Peru's National Strategy on Forests and Climate Change (ENBCC)</t>
  </si>
  <si>
    <t>02/10/2022</t>
  </si>
  <si>
    <t>PE-T1502</t>
  </si>
  <si>
    <t>Support in the Implementation of the National Care System of Peru</t>
  </si>
  <si>
    <t>PE-T1503</t>
  </si>
  <si>
    <t>Support to improve the employment situation of vulnerable people in Peru</t>
  </si>
  <si>
    <t>07/26/2022</t>
  </si>
  <si>
    <t>PE-T1504</t>
  </si>
  <si>
    <t>Improving competitiveness through sustainable trade openness and international linkages</t>
  </si>
  <si>
    <t>PE-T1505</t>
  </si>
  <si>
    <t>Support to guarantee access to pertinent and high quality tertiary education</t>
  </si>
  <si>
    <t>Support for the improvement of Road Safety in Peru</t>
  </si>
  <si>
    <t>PE-T1508</t>
  </si>
  <si>
    <t>Strengthen the institutional capacity of the public sector to improve the response of immigration services to nationals and foreigners.</t>
  </si>
  <si>
    <t>Support for the preparation of Program to improve the comprehensive management of the urban solid waste service in Peru</t>
  </si>
  <si>
    <t>PE-T1514</t>
  </si>
  <si>
    <t>Strengthening Sustainable Value Chains of Native Communities in the Peruvian Amazon.</t>
  </si>
  <si>
    <t>Energy Transition and Universal Access Program for the Peruvian Amazon</t>
  </si>
  <si>
    <t>PE-T1516</t>
  </si>
  <si>
    <t>Proinversion health sector PPP Projects preparation</t>
  </si>
  <si>
    <t>Design of the Road Infrastructure Program for Regional Competitiveness 2 (PROREGION 2)</t>
  </si>
  <si>
    <t>PE-T1518</t>
  </si>
  <si>
    <t>Humanitarian and Environmental Emergency Assistance to Overcome the Oil Spill Crisis in Peru</t>
  </si>
  <si>
    <t>01/28/2022</t>
  </si>
  <si>
    <t>PE-T1519</t>
  </si>
  <si>
    <t>Support for management transformation and digitization of the public administration</t>
  </si>
  <si>
    <t>06/09/2022</t>
  </si>
  <si>
    <t>Humanitarian Assistance for the rains in the Department of Cajamarca, Peru</t>
  </si>
  <si>
    <t>04/05/2022</t>
  </si>
  <si>
    <t>Sector Market Booster- Energy: Market transition to low carbon and energy efficiency technologies</t>
  </si>
  <si>
    <t>Sustainable Infrastructure to Municipal Wastewater Treatment</t>
  </si>
  <si>
    <t>Support Program for Sustainable Urban Transport in Lima and Callao</t>
  </si>
  <si>
    <t>PE-T1526</t>
  </si>
  <si>
    <t>Protect education trajectories of children and youth through tutoring and mentoring with a focus on gender in Peru.</t>
  </si>
  <si>
    <t>11/11/2022</t>
  </si>
  <si>
    <t>Fiscal Policy for Climate Change: Support to the Ministry of Economy and Finance of Peru</t>
  </si>
  <si>
    <t>Digital Panama</t>
  </si>
  <si>
    <t>Fiscal Intelligence Program to Improve Spending Quality in Panama</t>
  </si>
  <si>
    <t>05/18/2022</t>
  </si>
  <si>
    <t>Program to Strengthen Competitiveness and Improve the Sustainability, Inclusivity and Resilience of the Panamanian Tourism Sector</t>
  </si>
  <si>
    <t>Global Credit Program for Sustainable Economy Recovery</t>
  </si>
  <si>
    <t>PN-T1291</t>
  </si>
  <si>
    <t>Support for the Competitiveness and Sustainability Program for the Resilience of the Tourism Sector in Panama</t>
  </si>
  <si>
    <t>Support to promote energy efficiency in public space and buildings in PanamÃ¡</t>
  </si>
  <si>
    <t>Strengthening of the agricultural sector of Panama</t>
  </si>
  <si>
    <t>PN-T1299</t>
  </si>
  <si>
    <t>Taking Advantage of Trade and Investment Opportunities</t>
  </si>
  <si>
    <t>Innovation to close gender, climate change and territorial gaps</t>
  </si>
  <si>
    <t>PN-T1301</t>
  </si>
  <si>
    <t>Support to the Fiscal Strengthening Program and Public Investment Management</t>
  </si>
  <si>
    <t>New Instruments for Social Housing</t>
  </si>
  <si>
    <t>PN-T1306</t>
  </si>
  <si>
    <t>Support for the Program PanamÃ¡ Digital</t>
  </si>
  <si>
    <t>PN-T1307</t>
  </si>
  <si>
    <t>Support to improve employment services</t>
  </si>
  <si>
    <t>08/22/2022</t>
  </si>
  <si>
    <t>PN-T1308</t>
  </si>
  <si>
    <t>Improvement of Sanitary Sewer Systems and Wastewater Treatment in Reverted Areas â€“ Corregimiento de AncÃ³n</t>
  </si>
  <si>
    <t>Support for the execution of water and sanitation operations in Panama</t>
  </si>
  <si>
    <t>Support for technical transformation to promote the energy transition in Panama</t>
  </si>
  <si>
    <t>PN-T1319</t>
  </si>
  <si>
    <t>Support to the implementation of social inclusion programs for persons with disabilities in Panama</t>
  </si>
  <si>
    <t>PN-T1322</t>
  </si>
  <si>
    <t>Support for labor inclusion through the strengthening of skills</t>
  </si>
  <si>
    <t>Basic Education Stay-in-School Support for Official Schools Participating in the Project to Support Extended School Days</t>
  </si>
  <si>
    <t>Program to Support Transformation of the Public Sector</t>
  </si>
  <si>
    <t>Program to Strengthen Fiscal Policy and Management in Response to the Health and Economic Crisis Caused by COVID 19 in Paraguay II</t>
  </si>
  <si>
    <t>Expansion of the High-voltage Transmission System â€“ Phase II</t>
  </si>
  <si>
    <t>PR-T1323</t>
  </si>
  <si>
    <t>PR-T1325</t>
  </si>
  <si>
    <t>Capacity Building in Fiscal Policy and Management in Paraguay</t>
  </si>
  <si>
    <t>PR-T1326</t>
  </si>
  <si>
    <t>Support for the design and development of policy and planning tools for the handicrafts sector in Paraguay</t>
  </si>
  <si>
    <t>PR-T1327</t>
  </si>
  <si>
    <t>Development of the tourist offer as part of the post-pandemic recovery strategy</t>
  </si>
  <si>
    <t>Hydrological Analysis of ParanÃ¡ River Basin</t>
  </si>
  <si>
    <t>07/12/2022</t>
  </si>
  <si>
    <t>Apoyo a la polÃ­tica de innovaciÃ³n en Paraguay</t>
  </si>
  <si>
    <t>PR-T1330</t>
  </si>
  <si>
    <t>Support for the expansion of continuous quality improvement in maternal and neonatal health in Paraguay.</t>
  </si>
  <si>
    <t>PR-T1331</t>
  </si>
  <si>
    <t>Towards a new era of investment and Paraguayan foreign trade: modernization and simplification of institutions and instruments for attracting investment, export promotion and trade facilitation</t>
  </si>
  <si>
    <t>PR-T1334</t>
  </si>
  <si>
    <t>Support for Implementation of the Strengthening the National Don Carlos Antonio Lopez Scholarship Program for Postgraduate Studies Abroad Loan (PR-L1157)</t>
  </si>
  <si>
    <t>Fiscal Policy and Management for Climate Change in Paraguay</t>
  </si>
  <si>
    <t>PR-T1341</t>
  </si>
  <si>
    <t>Institutional Strengthening of the Ministry of Finance for Public Sector Transformation II</t>
  </si>
  <si>
    <t>PR-T1342</t>
  </si>
  <si>
    <t>Knowledge Exchange in Approaching Historic Centers between Municipalities of Paraguay and Chile</t>
  </si>
  <si>
    <t>RG-G1044</t>
  </si>
  <si>
    <t>Program for the mitigation of the effects of COVID-19 in malaria programs under the Regional Malaria Elimination Initiative (IREM).</t>
  </si>
  <si>
    <t>RG-G1045</t>
  </si>
  <si>
    <t>Parametric insurance premium support to water utilities in the Caribbean under CWUIC SP</t>
  </si>
  <si>
    <t>Ecuador - PerÃº Power Interconnection System in 500 kV, Ecuadorian line.</t>
  </si>
  <si>
    <t>Strengthening private sector development through innovation in the Eastern Caribbean OECS member countries</t>
  </si>
  <si>
    <t>Regional Blue Carbon Monitoring, Reporting and Verification Mechanism</t>
  </si>
  <si>
    <t>08/26/2022</t>
  </si>
  <si>
    <t>RG-T3641</t>
  </si>
  <si>
    <t>Transboundary Cooperation for the Conservation, Sustainable Development and Integrated Management of the Pantanal - Upper Paraguay River Basin</t>
  </si>
  <si>
    <t>RG-T3857</t>
  </si>
  <si>
    <t>Desalination as a Water Resource Alternative in LAC Region</t>
  </si>
  <si>
    <t>RG-T3859</t>
  </si>
  <si>
    <t>Promotion of Policies and Mechanisms for the Promotion of Innovation in the Water and Sanitation in Latin America and the Caribbean</t>
  </si>
  <si>
    <t>02/15/2022</t>
  </si>
  <si>
    <t>Civic Tech to Improve Environmental Performance in Cities</t>
  </si>
  <si>
    <t>03/24/2022</t>
  </si>
  <si>
    <t>Sustainable development in the Amazon with a gender and diversity perspective.</t>
  </si>
  <si>
    <t>RG-T3976</t>
  </si>
  <si>
    <t>Strengthening Digital Talent for Innovation and Entrepreneurship</t>
  </si>
  <si>
    <t>RG-T3978</t>
  </si>
  <si>
    <t>Institutionalization of Surveys on Digital Transformation</t>
  </si>
  <si>
    <t>09/22/2022</t>
  </si>
  <si>
    <t>RG-T4004</t>
  </si>
  <si>
    <t>Promoting Innovative Public Private Partnerships in Latin America and the Caribbean</t>
  </si>
  <si>
    <t>Science, Technology and Innovation to Protect the Biodiversity of the Amazon Basin</t>
  </si>
  <si>
    <t>Regional Hydropower Modernization Program</t>
  </si>
  <si>
    <t>RG-T4008</t>
  </si>
  <si>
    <t>Strengthening the Implementation Capacity of Caribbean Blue Economy Clusters and Value Chains</t>
  </si>
  <si>
    <t>04/01/2022</t>
  </si>
  <si>
    <t>RG-T4009</t>
  </si>
  <si>
    <t>Amazon Bioeconomy Marketplace</t>
  </si>
  <si>
    <t>RG-T4010</t>
  </si>
  <si>
    <t>Strengthening Cybersecurity Capacity in LAC</t>
  </si>
  <si>
    <t>01/25/2022</t>
  </si>
  <si>
    <t>RG-T4017</t>
  </si>
  <si>
    <t>Support to Economic Recovery in the Caribbean through Trade and Investment in Blue Economy</t>
  </si>
  <si>
    <t>05/13/2022</t>
  </si>
  <si>
    <t>RG-T4024</t>
  </si>
  <si>
    <t>Enabling Greater Public Integrity Through Innovative Technology-Driven Solutions in Latin America and the Caribbean (LAC)</t>
  </si>
  <si>
    <t>RG-T4028</t>
  </si>
  <si>
    <t>Preparation of AquaRating innovation and digitization plans in Public Water and Sanitation Utilities.</t>
  </si>
  <si>
    <t>02/07/2022</t>
  </si>
  <si>
    <t>RG-T4030</t>
  </si>
  <si>
    <t>Social insurance in the Caribbean: the time has come</t>
  </si>
  <si>
    <t>RG-T4032</t>
  </si>
  <si>
    <t>Data Sharing Platform for Water Utilities in the Caribbean</t>
  </si>
  <si>
    <t>RG-T4035</t>
  </si>
  <si>
    <t>Support the implementation of the Roadmap of the Andean Electric Interconnection System (SINEA)</t>
  </si>
  <si>
    <t>RG-T4041</t>
  </si>
  <si>
    <t>Source of Innovation: Digital capacity strengthening of the water and sanitation utilities by the traceability and data management optimization</t>
  </si>
  <si>
    <t>Support to the implementation of the work program of the Regional Platform of the Network of Sister Companies of Latin America and the Caribbean 2022-2025 (WOP-LAC)</t>
  </si>
  <si>
    <t>RG-T4047</t>
  </si>
  <si>
    <t>Technological Innovations to Improve Transparency and Integrity in Latin America and the Caribbean (Phase II)</t>
  </si>
  <si>
    <t>Satellite monitoring of quantity and quality of available biomass in pastoral livestock systems</t>
  </si>
  <si>
    <t>Development of innovation schemes in the solid waste sector in LAC</t>
  </si>
  <si>
    <t>RG-T4051</t>
  </si>
  <si>
    <t>AquaRating: Management, Operation, Improvements, Support to the implementation, and Dissemination of the Program</t>
  </si>
  <si>
    <t>04/21/2022</t>
  </si>
  <si>
    <t>RG-T4052</t>
  </si>
  <si>
    <t>TransPYMEs 2025: Analysis of transport sector companies, its business models and identification of initiatives for their strengthening and modernization</t>
  </si>
  <si>
    <t>RG-T4054</t>
  </si>
  <si>
    <t>FINLAC: Knowledge and Dissemination Initiative on Financial Inclusion</t>
  </si>
  <si>
    <t>07/22/2022</t>
  </si>
  <si>
    <t>Fiscal risks analysis, ALC monitoring and policy options with inclusive growth</t>
  </si>
  <si>
    <t>RG-T4058</t>
  </si>
  <si>
    <t>Integration of innovation in in the water, sanitation and solid waste sector in Latin America and the Caribbean</t>
  </si>
  <si>
    <t>RG-T4060</t>
  </si>
  <si>
    <t>Regional Call for Proposals to create Industry Skills Strategies</t>
  </si>
  <si>
    <t>New frameworks and instruments for Public Debt management in LAC</t>
  </si>
  <si>
    <t>Development and integration of the climate agenda into the social sector</t>
  </si>
  <si>
    <t>RG-T4064</t>
  </si>
  <si>
    <t>Closing the economic gender gap in Latin America and the Caribbean</t>
  </si>
  <si>
    <t>Improving the execution and resilience of social infrastructure projects in the SCL portfolio</t>
  </si>
  <si>
    <t>INE/INE</t>
  </si>
  <si>
    <t>RG-T4067</t>
  </si>
  <si>
    <t>Financing, mechanisms and solutions for access to post-secondary education</t>
  </si>
  <si>
    <t>RG-T4068</t>
  </si>
  <si>
    <t>Fortalecimiento de los programas para migrantes retornados en MÃ©xico y CentroamÃ©rica</t>
  </si>
  <si>
    <t>RG-T4069</t>
  </si>
  <si>
    <t>Platform and tools to assess teacher, school and system's readiness to effectively use technology for learning</t>
  </si>
  <si>
    <t>RG-T4070</t>
  </si>
  <si>
    <t>Toolkit for the creation of cost centers and financial planning for educational investment</t>
  </si>
  <si>
    <t>RG-T4073</t>
  </si>
  <si>
    <t>Sustainable and Innovative Rural Water, Sanitation and Hygiene (SIRWASH): Boosting knowledge and skills in Latin America and the Caribbean</t>
  </si>
  <si>
    <t>RG-T4075</t>
  </si>
  <si>
    <t>Water and Sanitation Sector Knowledge Generation, Management and Dissemination</t>
  </si>
  <si>
    <t>RG-T4076</t>
  </si>
  <si>
    <t>Labor Market Observatory</t>
  </si>
  <si>
    <t>11/24/2022</t>
  </si>
  <si>
    <t>Fostering green citizenship during the school years</t>
  </si>
  <si>
    <t>Data, knowledge and accelerating energy transition</t>
  </si>
  <si>
    <t>RG-T4079</t>
  </si>
  <si>
    <t>Circular Economy Policy and Project Accelerator for Latin America and the Caribbean</t>
  </si>
  <si>
    <t>Strengthening management of projects to support private sector innovation and digital transformation in the Eastern Caribbean</t>
  </si>
  <si>
    <t>RG-T4081</t>
  </si>
  <si>
    <t>Creating knowledge for the implementation of digital transformation in health and social protection</t>
  </si>
  <si>
    <t>Support for the management of water resources in the binational basin of the Bermejo River</t>
  </si>
  <si>
    <t>10/07/2022</t>
  </si>
  <si>
    <t>Promotion of innovative financing solutions in the water and sanitation sector</t>
  </si>
  <si>
    <t>RG-T4086</t>
  </si>
  <si>
    <t>Support the Pacific Alliance to advance its integration and sustainable and inclusive growth</t>
  </si>
  <si>
    <t>RG-T4087</t>
  </si>
  <si>
    <t>Digi/Gob, supporting the digitization of government procedures</t>
  </si>
  <si>
    <t>Supporting Energy Dialogues in the Caribbean</t>
  </si>
  <si>
    <t>RG-T4094</t>
  </si>
  <si>
    <t>Citizen Security and Justice Week: digital transformation processes to improve citizen security in the context of social and economic recovery in LAC</t>
  </si>
  <si>
    <t>RG-T4095</t>
  </si>
  <si>
    <t>Digital transformation in the prison sector for the rehabilitation and economic and social inclusion of prisoners</t>
  </si>
  <si>
    <t>Accelerating the Implementation of Renewable Energies in Latin America and the Caribbean</t>
  </si>
  <si>
    <t>RG-T4098</t>
  </si>
  <si>
    <t>InfraDigital - Promoting Digital Transformation for Infrastructure and Energy Sectors in LAC</t>
  </si>
  <si>
    <t>Assessing SMEs decarbonization transition readiness in LAC</t>
  </si>
  <si>
    <t>RG-T4101</t>
  </si>
  <si>
    <t>Diagnosis and Response to Victimization of Small and Medium-Sized Enterprises in LAC</t>
  </si>
  <si>
    <t>RG-T4102</t>
  </si>
  <si>
    <t>Planning and Market Research for the Development of Innovative Tourism in the Amazon</t>
  </si>
  <si>
    <t>Development of Public Investment Profiles for Disaster Risk Reduction</t>
  </si>
  <si>
    <t>RG-T4104</t>
  </si>
  <si>
    <t>Institutional Strengthening of FONPLATA and Executing Agencies of the River Plate Basin Countries</t>
  </si>
  <si>
    <t>RG-T4105</t>
  </si>
  <si>
    <t>Structuring of the Caribbean Water Utility Insurance Company (CWUIC SP)</t>
  </si>
  <si>
    <t>RG-T4106</t>
  </si>
  <si>
    <t>Consolidation of the strategy to strengthen regional value chains in Latin America and the Caribbean</t>
  </si>
  <si>
    <t>RG-T4107</t>
  </si>
  <si>
    <t>Support the agenda of the Alliance for Development in Democracy</t>
  </si>
  <si>
    <t>Key considerations of the trade and integration agenda of the future: digitalization and climate change</t>
  </si>
  <si>
    <t>RG-T4109</t>
  </si>
  <si>
    <t>Structuring of the Caribbean Water Utility Insurance Company (CWUIC SP) as a Segregated Portfolio within CCRIF SPC</t>
  </si>
  <si>
    <t>RG-T4111</t>
  </si>
  <si>
    <t>State Capacity to Strengthen Results and Development Effectiveness</t>
  </si>
  <si>
    <t>Promoting the identification of public-private opportunities for the sustainable and inclusive development of the Southern Cone countries.</t>
  </si>
  <si>
    <t>CSC/CSC</t>
  </si>
  <si>
    <t>RG-T4113</t>
  </si>
  <si>
    <t>The water: adding sustainable value with greener skills and jobs</t>
  </si>
  <si>
    <t>RG-T4116</t>
  </si>
  <si>
    <t>Focus on the Americas at World Water Week 2022-2023 and IDB-FEMSA Water and Sanitation Innovation Award 2022-2023</t>
  </si>
  <si>
    <t>RG-T4118</t>
  </si>
  <si>
    <t>Support for the institutional and technical strengthening of CIC Plata</t>
  </si>
  <si>
    <t>RG-T4119</t>
  </si>
  <si>
    <t>Expand SCL's Early Childhood Development operational and analytical agenda</t>
  </si>
  <si>
    <t>RG-T4120</t>
  </si>
  <si>
    <t>Improving the effectiveness of fiscal operations</t>
  </si>
  <si>
    <t>RG-T4121</t>
  </si>
  <si>
    <t>Strengthening of the intersectional analytical agenda of gender, diversity, development with identity and inclusion in the CAN countries</t>
  </si>
  <si>
    <t>RG-T4124</t>
  </si>
  <si>
    <t>The Digital Transformation of Public Finances in LAC</t>
  </si>
  <si>
    <t>RG-T4125</t>
  </si>
  <si>
    <t>Improve Regional Interoperability in Health</t>
  </si>
  <si>
    <t>08/08/2022</t>
  </si>
  <si>
    <t>04/13/2022</t>
  </si>
  <si>
    <t>RG-T4128</t>
  </si>
  <si>
    <t>Productive Financing Study for Medium and Large Enterprises</t>
  </si>
  <si>
    <t>RG-T4130</t>
  </si>
  <si>
    <t>RG-T4131</t>
  </si>
  <si>
    <t>RG-T4133</t>
  </si>
  <si>
    <t>Regional Platform to Scale Up Rural Electrification Investment</t>
  </si>
  <si>
    <t>RG-T4136</t>
  </si>
  <si>
    <t>Accelerating learning outcomes for vulnerable youths through tutoring and mentoring programs.</t>
  </si>
  <si>
    <t>RG-T4137</t>
  </si>
  <si>
    <t>Generation of disaggregated data on gender and diversity</t>
  </si>
  <si>
    <t>Climate Change Resilient Productive Models for Livelihoods Improvement</t>
  </si>
  <si>
    <t>Leveraging Urban Innovation in LAC</t>
  </si>
  <si>
    <t>Support for Good Housing Practices</t>
  </si>
  <si>
    <t>RG-T4153</t>
  </si>
  <si>
    <t>Strengthening of macro-fiscal frameworks in Latin America and the Caribbean</t>
  </si>
  <si>
    <t>RG-T4162</t>
  </si>
  <si>
    <t>Long-term care human resources and business ecosystem</t>
  </si>
  <si>
    <t>Advancing transparency, strategic and investment planning for a just transition</t>
  </si>
  <si>
    <t>COP-27 Strategic Roadmap Implementation</t>
  </si>
  <si>
    <t>Supporting the Development of the Blue Economy in the Organization of Eastern Caribbean States OECS</t>
  </si>
  <si>
    <t>RG-T4172</t>
  </si>
  <si>
    <t>Strengthen Cybersecurity Public Policies and Human Capital in LAC countries</t>
  </si>
  <si>
    <t>Conceptual Framework for the Inclusive and Sustainable Development of the Andean Amazon Territory</t>
  </si>
  <si>
    <t>CAN/CAN</t>
  </si>
  <si>
    <t>RG-T4178</t>
  </si>
  <si>
    <t>09/20/2022</t>
  </si>
  <si>
    <t>RG-T4179</t>
  </si>
  <si>
    <t>Strengthening Country Fiduciary Systems Towards an Increased Use in Bank-Financed Operations</t>
  </si>
  <si>
    <t>RG-T4181</t>
  </si>
  <si>
    <t>Support to public policies and institutional capacity for the development of Fintech in Latin America and the Caribbean</t>
  </si>
  <si>
    <t>Regional Collaborative Platform for Urban Innovation</t>
  </si>
  <si>
    <t>RG-T4183</t>
  </si>
  <si>
    <t>Support Platform for Regulatory Improvement</t>
  </si>
  <si>
    <t>RG-T4184</t>
  </si>
  <si>
    <t>Independent fiscal councils for a responsible and transparent fiscal policy in the post-pandemic</t>
  </si>
  <si>
    <t>RG-T4185</t>
  </si>
  <si>
    <t>Support for digital tax and customs management in Latin America and the Caribbean</t>
  </si>
  <si>
    <t>CaribData: Caribbean Data-Driven Resilience</t>
  </si>
  <si>
    <t>RG-T4187</t>
  </si>
  <si>
    <t>INFRALAC4ALL: Platform for inclusive infrastructure</t>
  </si>
  <si>
    <t>11/23/2022</t>
  </si>
  <si>
    <t>The energy transition as an opportunity for green industrial development in Latin America and the Caribbean</t>
  </si>
  <si>
    <t>Development of climate-resilient regional value chains that strengthen water ecosystem services and generate rural income in the trinational basin of the Lempa River in Trifinio</t>
  </si>
  <si>
    <t>Building Resilient, Inclusive, and Low-Carbon Supply Chains in Latin America and the Caribbean: Innovative Policies and Regulations in Infrastructure, Transport, and Logistics</t>
  </si>
  <si>
    <t>RG-T4191</t>
  </si>
  <si>
    <t>Micro, small and medium-sized Enterprises International Trade and Development Project</t>
  </si>
  <si>
    <t>RG-T4192</t>
  </si>
  <si>
    <t>A Central American System for the recognition, validation and accreditation (RVA) of basic skills</t>
  </si>
  <si>
    <t>RG-T4193</t>
  </si>
  <si>
    <t>Creation of a harmonized regional digital methodological toolkit to improve the migration measurement in household surveys</t>
  </si>
  <si>
    <t>RG-T4194</t>
  </si>
  <si>
    <t>Digital transformation of pension institutions in Latin America and the Caribbean</t>
  </si>
  <si>
    <t>RG-T4196</t>
  </si>
  <si>
    <t>IDB-Israel Collaboration: Improving Water and Energy Capacities in LAC</t>
  </si>
  <si>
    <t>RG-T4198</t>
  </si>
  <si>
    <t>Fiscal policies for equity in LAC</t>
  </si>
  <si>
    <t>RG-T4199</t>
  </si>
  <si>
    <t>PPP Upstream: Program for the creation and/or strengthening of regulatory and institutional conditions to trigger a new generation of Public-Private Partnerships in Latin America and the Caribbean</t>
  </si>
  <si>
    <t>Unlocking investments in new technologies and transformational green agendas in the LAC region</t>
  </si>
  <si>
    <t>Strengthening the investment, innovation and business climate in the Caribbean</t>
  </si>
  <si>
    <t>RG-T4202</t>
  </si>
  <si>
    <t>Public-private dialogue to remove bottlenecks affecting sectors and value chains in LAC</t>
  </si>
  <si>
    <t>RG-T4206</t>
  </si>
  <si>
    <t>Supporting Policy Agenda Designs for Institutional Capacity &amp; Rule of Law in Incoming Governments</t>
  </si>
  <si>
    <t>RG-T4208</t>
  </si>
  <si>
    <t>Digital Platform for Municipal Citizen Security Plans</t>
  </si>
  <si>
    <t>2024 Development in the Americas on Climate and Disasters</t>
  </si>
  <si>
    <t>RG-T4217</t>
  </si>
  <si>
    <t>Strengthening and expansion of capacities of the Central American Digital Trade Platform (PDCC 2.0) for trade facilitation</t>
  </si>
  <si>
    <t>12/19/2022</t>
  </si>
  <si>
    <t>Fiscal Support Program to Regain Growth</t>
  </si>
  <si>
    <t>Labor Market Alignment with New Industries</t>
  </si>
  <si>
    <t>SU-L1064</t>
  </si>
  <si>
    <t>Macroeconomic Emergency Program to Protect Economic and Social Development</t>
  </si>
  <si>
    <t>Fiscal Sustainability Program for Economic Development I</t>
  </si>
  <si>
    <t>SU-T1140</t>
  </si>
  <si>
    <t>Program to Strengthen Fiscal Sustainability for Economic Development in Suriname</t>
  </si>
  <si>
    <t>08/17/2022</t>
  </si>
  <si>
    <t>SU-T1149</t>
  </si>
  <si>
    <t>Leveraging digital technology to improve the business environment in Suriname</t>
  </si>
  <si>
    <t>SU-T1150</t>
  </si>
  <si>
    <t>Support for Innovation in the Management of Social Programs in Suriname</t>
  </si>
  <si>
    <t>SU-T1151</t>
  </si>
  <si>
    <t>SU-T1152</t>
  </si>
  <si>
    <t>Support for the Design and Implementation of Innovative Mechanisms for the Management of Works Contracts in Suriname</t>
  </si>
  <si>
    <t>11/07/2022</t>
  </si>
  <si>
    <t>SU-T1154</t>
  </si>
  <si>
    <t>Support for Implementation of Consolidating Access to Inclusive Quality Education in Suriname</t>
  </si>
  <si>
    <t>SU-T1156</t>
  </si>
  <si>
    <t>Support to State Asset Surveillance Management System</t>
  </si>
  <si>
    <t>SU-T1158</t>
  </si>
  <si>
    <t>Digital Catalysts for National Development</t>
  </si>
  <si>
    <t>SU-T1160</t>
  </si>
  <si>
    <t>Knowledge Exchange on the Public-Private partnerships for Urban Heritage Revitalization in Paramaribo Urban Rehabilitation Program</t>
  </si>
  <si>
    <t>SU-T1161</t>
  </si>
  <si>
    <t>Suriname Participation in Regional Knowledge Exchange on Operational Command of Gender-based Violence Policing in the Caribbean</t>
  </si>
  <si>
    <t>Strengthening Cultural Heritage Assets in Paramaribo and Surroundings</t>
  </si>
  <si>
    <t>Fiscal Policy to Support Climate Change Actions</t>
  </si>
  <si>
    <t>Support for rural electrification with renewable energy, potable water and telecommunications in Suriname</t>
  </si>
  <si>
    <t>SU-T1166</t>
  </si>
  <si>
    <t>Promoting employability for women and diverse groups in Suriname</t>
  </si>
  <si>
    <t>SU-T1167</t>
  </si>
  <si>
    <t>Support for the execution, supervision and closing of energy projects in Suriname</t>
  </si>
  <si>
    <t>SU-T1169</t>
  </si>
  <si>
    <t>Support for Integrated Solid Waste Management for Suriname</t>
  </si>
  <si>
    <t>Trinidad and Tobago National Water Sector Transformation Program</t>
  </si>
  <si>
    <t>TT-T1114</t>
  </si>
  <si>
    <t>Smart Town Arima</t>
  </si>
  <si>
    <t>Strengthening the Integrated National Early Warning System in Trinidad and Tobago</t>
  </si>
  <si>
    <t>Strengthening Integrated Coastal Zone Management (ICZM) Public Policy and Governance in Trinidad and Tobago</t>
  </si>
  <si>
    <t>Decarbonization Initiatives in the Energy, Power and Transport Sectors in T&amp;T</t>
  </si>
  <si>
    <t>05/10/2022</t>
  </si>
  <si>
    <t>TT-T1119</t>
  </si>
  <si>
    <t>Promoting Business Productivity and Economic Diversification for Recovery</t>
  </si>
  <si>
    <t>TT-T1121</t>
  </si>
  <si>
    <t>Support for Restructuring the Export and Investment Architecture in Trinidad and Tobago</t>
  </si>
  <si>
    <t>TT-T1122</t>
  </si>
  <si>
    <t>Trinidad and Tobago Organic Waste Municipal Curbside Recycling Programme (MCRP)</t>
  </si>
  <si>
    <t>TT-T1126</t>
  </si>
  <si>
    <t>Port Authority of Trinidad and Tobago PPP Project Preparation</t>
  </si>
  <si>
    <t>01/06/2022</t>
  </si>
  <si>
    <t>TT-T1127</t>
  </si>
  <si>
    <t>Support to the digital connectivity strategy in Trinidad and Tobago</t>
  </si>
  <si>
    <t>TT-T1129</t>
  </si>
  <si>
    <t>Skills for technological change in Trinidad and Tobago</t>
  </si>
  <si>
    <t>TT-T1131</t>
  </si>
  <si>
    <t>Trinidad and Tobago Participation in a Regional Knowledge Exchange on Operational Command of Gender-based Violence Policing in the Caribbean</t>
  </si>
  <si>
    <t>06/30/2022</t>
  </si>
  <si>
    <t>TT-T1134</t>
  </si>
  <si>
    <t>Port Authority of Trinidad and Tobago PPP Project Preparation Structuring Activity</t>
  </si>
  <si>
    <t>Support Program for the socio-urban integration of the migrant population</t>
  </si>
  <si>
    <t>Program to Develop and Strengthen Fiscal and Subnational Services Management</t>
  </si>
  <si>
    <t>Generation D: Developing Digital Skills with equity in the Knowledge Era</t>
  </si>
  <si>
    <t>Support for the consolidation of the country's low-carbon energy transition</t>
  </si>
  <si>
    <t>Program to Promote the Adoption of Digital Technologies in Uruguay's Agriculture Sector</t>
  </si>
  <si>
    <t>Program to modernize the regulatory framework for internationalization</t>
  </si>
  <si>
    <t>Business Innovation and Entrepreneurship Program III</t>
  </si>
  <si>
    <t>UR-T1232</t>
  </si>
  <si>
    <t>Supporting the Implementation of the Generations and Gender Programme in Uruguay</t>
  </si>
  <si>
    <t>Innovative training for new jobs that support the sustainable energy transition</t>
  </si>
  <si>
    <t>Support for Planning the Provision of Water and Sanitation Services in Uruguay</t>
  </si>
  <si>
    <t>UR-T1265</t>
  </si>
  <si>
    <t>Cities Where We Read to Our Children</t>
  </si>
  <si>
    <t>03/08/2022</t>
  </si>
  <si>
    <t>Program to Support the Development of Wooden Housing Production and bolster sustainable forestry management and practices</t>
  </si>
  <si>
    <t>UR-T1272</t>
  </si>
  <si>
    <t>Support for the implementation of the National Waste Plan</t>
  </si>
  <si>
    <t>UR-T1274</t>
  </si>
  <si>
    <t>Arsenic management improvement in water supply systems</t>
  </si>
  <si>
    <t>04/19/2022</t>
  </si>
  <si>
    <t>Support to the MoF in the design and implementation of a climate and environmental policy meainstreaming road-map.</t>
  </si>
  <si>
    <t>UR-T1276</t>
  </si>
  <si>
    <t>Behavioral Sciences Laboratory in Education: Plan Ceibal</t>
  </si>
  <si>
    <t>Adoption of agroecological practices and carbon footprint in the Uruguayan agricultural sector</t>
  </si>
  <si>
    <t>UR-T1279</t>
  </si>
  <si>
    <t>Support for the restructuring of the passenger transport system of the Montevideo metropolitan area</t>
  </si>
  <si>
    <t>UR-T1281</t>
  </si>
  <si>
    <t>Strengthening Smart City Capabilities in Uruguayan Medium-sized Cities</t>
  </si>
  <si>
    <t>Design of Uruguay's Second Nationally Determined Contribution (NDC) and implementation of specific measures to meet the objectives of the Paris Agreement</t>
  </si>
  <si>
    <t>Support for Strategic Research Groups to address territorial challenges with R&amp;D&amp;i in Uruguay</t>
  </si>
  <si>
    <t>UR-T1288</t>
  </si>
  <si>
    <t>Innovation applied to Solid Waste management in Montevideo</t>
  </si>
  <si>
    <t>11/10/2022</t>
  </si>
  <si>
    <t>UR-T1291</t>
  </si>
  <si>
    <t>Support for the creation of a Fund of Funds for investments in startups Uruguay</t>
  </si>
  <si>
    <t>UR-T1302</t>
  </si>
  <si>
    <t>Knowledge Exchange for the Institutional Strengthening of ANII considering a Gender Perspective and Cross-cutting Issues</t>
  </si>
  <si>
    <t>Medium and long term scenarios for Venezuela post-COVID-19 and the decarbonization process</t>
  </si>
  <si>
    <t>CAN/CVE</t>
  </si>
  <si>
    <t>VE-T1089</t>
  </si>
  <si>
    <t>Strengthening the fiscal framework in Venezuela</t>
  </si>
  <si>
    <t>VE-T1090</t>
  </si>
  <si>
    <t>Water resources and Solid Waste management in Venezuela</t>
  </si>
  <si>
    <t>Prepare a diagnosis of the territorial development and housing situation to facilitate the prioritization and formulation of policies for territorial planning and access to housing.</t>
  </si>
  <si>
    <t>VE-T1094</t>
  </si>
  <si>
    <t>Transparency and Integrity for the Economic Recovery of Venezuela</t>
  </si>
  <si>
    <t>VE-T1096</t>
  </si>
  <si>
    <t>Support to promote export development and Foreign Direct Investment as engines for the sustainable economic recovery of Venezuela.</t>
  </si>
  <si>
    <t>Strengthening the Blue Economy and Climate Change Resilience in Venezuela</t>
  </si>
  <si>
    <t>VE-T1098</t>
  </si>
  <si>
    <t>Diagnosis and information gathering on social issues</t>
  </si>
  <si>
    <t>SCL/SCL</t>
  </si>
  <si>
    <t>Strengthening Foundational Skills and Promoting Sustainable Development in the Amazonian Region</t>
  </si>
  <si>
    <t>Emergency support due to landslides and floods in Aragua State.</t>
  </si>
  <si>
    <t xml:space="preserve"> - Overview of 2022 IDB Climate Finance </t>
  </si>
  <si>
    <t xml:space="preserve">2022 IDB CLIMATE FINANCE </t>
  </si>
  <si>
    <t>2022 IDB Climate Finance</t>
  </si>
  <si>
    <r>
      <rPr>
        <i/>
        <vertAlign val="superscript"/>
        <sz val="11"/>
        <color rgb="FFFF0000"/>
        <rFont val="Calibri"/>
        <family val="2"/>
        <scheme val="minor"/>
      </rPr>
      <t>(b)</t>
    </r>
    <r>
      <rPr>
        <i/>
        <sz val="11"/>
        <color rgb="FFFF0000"/>
        <rFont val="Calibri"/>
        <family val="2"/>
        <scheme val="minor"/>
      </rPr>
      <t xml:space="preserve"> Internal funds referes to IDB ordinary capital and external funds managed by the IDB </t>
    </r>
  </si>
  <si>
    <t>2022 IDB Climate Finance by Financial Instrument</t>
  </si>
  <si>
    <t>2022 IDB CLIMATE FINANCE BY COUNTRY</t>
  </si>
  <si>
    <t>2022 IDB CLIMATE FINANCE BY CATEGORY</t>
  </si>
  <si>
    <t>2022 IDB Mitigation Finance by Category
(US$ million)</t>
  </si>
  <si>
    <t>2022 IDB Adaptation Finance by Category
(US$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</si>
</sst>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0.0,,"/>
    <numFmt numFmtId="165" formatCode="#,###.0,,"/>
    <numFmt numFmtId="166" formatCode="0.0%"/>
    <numFmt numFmtId="167" formatCode="##,##0,,"/>
    <numFmt numFmtId="168" formatCode="##,##0.00000,,"/>
    <numFmt numFmtId="169" formatCode="_(&quot;$&quot;* #,##0.0_);_(&quot;$&quot;* \(#,##0.0\);_(&quot;$&quot;* &quot;-&quot;??_);_(@_)"/>
  </numFmts>
  <fonts count="42" x14ac:knownFonts="1">
    <font>
      <sz val="11"/>
      <color theme="1"/>
      <name val="Calibri"/>
      <family val="2"/>
      <scheme val="minor"/>
    </font>
    <font>
      <sz val="11"/>
      <color theme="1"/>
      <name val="Calibri"/>
      <family val="2"/>
      <scheme val="minor"/>
    </font>
    <font>
      <b/>
      <sz val="10"/>
      <color theme="0"/>
      <name val="Calibri"/>
      <family val="2"/>
      <scheme val="minor"/>
    </font>
    <font>
      <b/>
      <vertAlign val="superscript"/>
      <sz val="10"/>
      <color theme="1"/>
      <name val="Calibri"/>
      <family val="2"/>
      <scheme val="minor"/>
    </font>
    <font>
      <b/>
      <sz val="11"/>
      <color theme="0"/>
      <name val="Calibri"/>
      <family val="2"/>
      <scheme val="minor"/>
    </font>
    <font>
      <sz val="10"/>
      <color theme="1"/>
      <name val="Tahoma"/>
      <family val="2"/>
    </font>
    <font>
      <b/>
      <sz val="20"/>
      <color theme="1"/>
      <name val="Calibri"/>
      <family val="2"/>
      <scheme val="minor"/>
    </font>
    <font>
      <b/>
      <sz val="14"/>
      <color theme="0"/>
      <name val="Calibri"/>
      <family val="2"/>
      <scheme val="minor"/>
    </font>
    <font>
      <b/>
      <vertAlign val="superscript"/>
      <sz val="14"/>
      <color theme="0"/>
      <name val="Calibri"/>
      <family val="2"/>
      <scheme val="minor"/>
    </font>
    <font>
      <b/>
      <sz val="12"/>
      <color theme="0"/>
      <name val="Calibri"/>
      <family val="2"/>
      <scheme val="minor"/>
    </font>
    <font>
      <sz val="13"/>
      <color theme="1"/>
      <name val="Calibri"/>
      <family val="2"/>
      <scheme val="minor"/>
    </font>
    <font>
      <sz val="10"/>
      <name val="Arial"/>
      <family val="2"/>
    </font>
    <font>
      <sz val="11"/>
      <name val="Calibri"/>
      <family val="2"/>
      <scheme val="minor"/>
    </font>
    <font>
      <i/>
      <sz val="9"/>
      <color theme="1"/>
      <name val="Calibri"/>
      <family val="2"/>
      <scheme val="minor"/>
    </font>
    <font>
      <sz val="11"/>
      <name val="Calibri"/>
      <family val="2"/>
    </font>
    <font>
      <b/>
      <sz val="24"/>
      <color theme="0"/>
      <name val="Calibri"/>
      <family val="2"/>
      <scheme val="minor"/>
    </font>
    <font>
      <sz val="14"/>
      <name val="Calibri"/>
      <family val="2"/>
    </font>
    <font>
      <b/>
      <u/>
      <sz val="20"/>
      <name val="Calibri"/>
      <family val="2"/>
      <scheme val="minor"/>
    </font>
    <font>
      <sz val="14"/>
      <name val="Calibri"/>
      <family val="2"/>
      <scheme val="minor"/>
    </font>
    <font>
      <u/>
      <sz val="10"/>
      <color theme="10"/>
      <name val="Tahoma"/>
      <family val="2"/>
    </font>
    <font>
      <sz val="14"/>
      <color rgb="FF0070C0"/>
      <name val="Calibri"/>
      <family val="2"/>
      <scheme val="minor"/>
    </font>
    <font>
      <b/>
      <sz val="18"/>
      <color theme="1"/>
      <name val="Calibri"/>
      <family val="2"/>
      <scheme val="minor"/>
    </font>
    <font>
      <sz val="10"/>
      <color theme="1"/>
      <name val="Calibri"/>
      <family val="2"/>
      <scheme val="minor"/>
    </font>
    <font>
      <i/>
      <sz val="10"/>
      <color theme="1"/>
      <name val="Calibri"/>
      <family val="2"/>
      <scheme val="minor"/>
    </font>
    <font>
      <b/>
      <sz val="16"/>
      <color theme="0"/>
      <name val="Calibri"/>
      <family val="2"/>
      <scheme val="minor"/>
    </font>
    <font>
      <b/>
      <sz val="12"/>
      <color theme="1"/>
      <name val="Calibri"/>
      <family val="2"/>
      <scheme val="minor"/>
    </font>
    <font>
      <b/>
      <i/>
      <sz val="12"/>
      <color theme="1"/>
      <name val="Calibri"/>
      <family val="2"/>
      <scheme val="minor"/>
    </font>
    <font>
      <b/>
      <i/>
      <vertAlign val="superscript"/>
      <sz val="12"/>
      <color theme="1"/>
      <name val="Calibri"/>
      <family val="2"/>
      <scheme val="minor"/>
    </font>
    <font>
      <sz val="12"/>
      <color theme="1"/>
      <name val="Calibri"/>
      <family val="2"/>
      <scheme val="minor"/>
    </font>
    <font>
      <sz val="8"/>
      <color theme="1"/>
      <name val="Calibri"/>
      <family val="2"/>
      <scheme val="minor"/>
    </font>
    <font>
      <sz val="12"/>
      <name val="Calibri"/>
      <family val="2"/>
      <scheme val="minor"/>
    </font>
    <font>
      <i/>
      <sz val="11"/>
      <color theme="1" tint="0.14999847407452621"/>
      <name val="Calibri"/>
      <family val="2"/>
      <scheme val="minor"/>
    </font>
    <font>
      <i/>
      <vertAlign val="superscript"/>
      <sz val="11"/>
      <color theme="1" tint="0.14996795556505021"/>
      <name val="Calibri"/>
      <family val="2"/>
      <scheme val="minor"/>
    </font>
    <font>
      <i/>
      <sz val="11"/>
      <color theme="1"/>
      <name val="Calibri"/>
      <family val="2"/>
      <scheme val="minor"/>
    </font>
    <font>
      <b/>
      <sz val="12"/>
      <name val="Calibri"/>
      <family val="2"/>
      <scheme val="minor"/>
    </font>
    <font>
      <sz val="10"/>
      <color theme="0" tint="-0.499984740745262"/>
      <name val="Calibri"/>
      <family val="2"/>
      <scheme val="minor"/>
    </font>
    <font>
      <b/>
      <sz val="10"/>
      <color theme="0" tint="-0.499984740745262"/>
      <name val="Calibri"/>
      <family val="2"/>
      <scheme val="minor"/>
    </font>
    <font>
      <b/>
      <sz val="10"/>
      <color theme="1" tint="0.14999847407452621"/>
      <name val="Calibri"/>
      <family val="2"/>
      <scheme val="minor"/>
    </font>
    <font>
      <sz val="10"/>
      <color theme="1" tint="0.14999847407452621"/>
      <name val="Calibri"/>
      <family val="2"/>
      <scheme val="minor"/>
    </font>
    <font>
      <sz val="10"/>
      <color theme="0" tint="-0.34998626667073579"/>
      <name val="Calibri"/>
      <family val="2"/>
      <scheme val="minor"/>
    </font>
    <font>
      <i/>
      <vertAlign val="superscript"/>
      <sz val="11"/>
      <color rgb="FFFF0000"/>
      <name val="Calibri"/>
      <family val="2"/>
      <scheme val="minor"/>
    </font>
    <font>
      <i/>
      <sz val="11"/>
      <color rgb="FFFF0000"/>
      <name val="Calibri"/>
      <family val="2"/>
      <scheme val="minor"/>
    </font>
  </fonts>
  <fills count="13">
    <fill>
      <patternFill patternType="none"/>
    </fill>
    <fill>
      <patternFill patternType="gray125"/>
    </fill>
    <fill>
      <patternFill patternType="solid">
        <fgColor theme="4"/>
        <bgColor theme="4"/>
      </patternFill>
    </fill>
    <fill>
      <patternFill patternType="solid">
        <fgColor theme="9"/>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8" tint="-0.499984740745262"/>
        <bgColor indexed="64"/>
      </patternFill>
    </fill>
    <fill>
      <patternFill patternType="solid">
        <fgColor theme="0"/>
        <bgColor indexed="64"/>
      </patternFill>
    </fill>
    <fill>
      <patternFill patternType="solid">
        <fgColor rgb="FFE9F2FB"/>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right/>
      <top style="medium">
        <color theme="1"/>
      </top>
      <bottom style="medium">
        <color theme="1"/>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medium">
        <color indexed="64"/>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11" fillId="0" borderId="0">
      <alignment vertical="top"/>
    </xf>
    <xf numFmtId="0" fontId="14" fillId="0" borderId="0"/>
    <xf numFmtId="0" fontId="19" fillId="0" borderId="0" applyNumberFormat="0" applyFill="0" applyBorder="0" applyAlignment="0" applyProtection="0"/>
    <xf numFmtId="9" fontId="5" fillId="0" borderId="0" applyFont="0" applyFill="0" applyBorder="0" applyAlignment="0" applyProtection="0"/>
  </cellStyleXfs>
  <cellXfs count="101">
    <xf numFmtId="0" fontId="0" fillId="0" borderId="0" xfId="0"/>
    <xf numFmtId="0" fontId="2" fillId="2" borderId="1" xfId="0" applyFont="1" applyFill="1" applyBorder="1" applyAlignment="1">
      <alignment horizontal="center" vertical="center" wrapText="1"/>
    </xf>
    <xf numFmtId="1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4" fontId="0" fillId="0" borderId="0" xfId="1" applyFont="1"/>
    <xf numFmtId="10" fontId="0" fillId="0" borderId="0" xfId="2" applyNumberFormat="1" applyFont="1"/>
    <xf numFmtId="44" fontId="0" fillId="0" borderId="0" xfId="0" applyNumberFormat="1"/>
    <xf numFmtId="0" fontId="1" fillId="0" borderId="0" xfId="3" applyFont="1" applyAlignment="1">
      <alignment vertical="center"/>
    </xf>
    <xf numFmtId="0" fontId="10" fillId="0" borderId="0" xfId="3" applyFont="1" applyAlignment="1">
      <alignment vertical="center"/>
    </xf>
    <xf numFmtId="0" fontId="1" fillId="0" borderId="4" xfId="3" applyFont="1" applyBorder="1" applyAlignment="1">
      <alignment horizontal="left" vertical="center" indent="1"/>
    </xf>
    <xf numFmtId="164" fontId="12" fillId="0" borderId="4" xfId="4" applyNumberFormat="1" applyFont="1" applyBorder="1" applyAlignment="1">
      <alignment horizontal="center" vertical="center"/>
    </xf>
    <xf numFmtId="0" fontId="1" fillId="0" borderId="0" xfId="3" applyFont="1" applyAlignment="1">
      <alignment horizontal="left" vertical="center" indent="1"/>
    </xf>
    <xf numFmtId="165" fontId="12" fillId="0" borderId="0" xfId="4" applyNumberFormat="1" applyFont="1" applyAlignment="1">
      <alignment horizontal="center" vertical="center"/>
    </xf>
    <xf numFmtId="0" fontId="13" fillId="0" borderId="0" xfId="3" applyFont="1"/>
    <xf numFmtId="0" fontId="14" fillId="7" borderId="0" xfId="5" applyFill="1"/>
    <xf numFmtId="0" fontId="16" fillId="7" borderId="0" xfId="5" applyFont="1" applyFill="1"/>
    <xf numFmtId="0" fontId="17" fillId="7" borderId="0" xfId="5" applyFont="1" applyFill="1" applyAlignment="1">
      <alignment horizontal="center" vertical="center"/>
    </xf>
    <xf numFmtId="0" fontId="18" fillId="7" borderId="0" xfId="5" applyFont="1" applyFill="1" applyAlignment="1">
      <alignment horizontal="left" indent="1"/>
    </xf>
    <xf numFmtId="0" fontId="20" fillId="7" borderId="0" xfId="6" applyFont="1" applyFill="1" applyAlignment="1">
      <alignment horizontal="left" indent="1"/>
    </xf>
    <xf numFmtId="0" fontId="20" fillId="7" borderId="0" xfId="5" applyFont="1" applyFill="1" applyAlignment="1">
      <alignment horizontal="left" indent="1"/>
    </xf>
    <xf numFmtId="0" fontId="14" fillId="7" borderId="0" xfId="5" applyFill="1" applyAlignment="1">
      <alignment vertical="top" wrapText="1"/>
    </xf>
    <xf numFmtId="0" fontId="20" fillId="7" borderId="0" xfId="5" applyFont="1" applyFill="1" applyAlignment="1">
      <alignment horizontal="left" vertical="top" wrapText="1" indent="1"/>
    </xf>
    <xf numFmtId="0" fontId="14" fillId="7" borderId="0" xfId="5" applyFill="1" applyAlignment="1">
      <alignment horizontal="center"/>
    </xf>
    <xf numFmtId="0" fontId="20" fillId="7" borderId="0" xfId="5" applyFont="1" applyFill="1"/>
    <xf numFmtId="0" fontId="5" fillId="0" borderId="0" xfId="3"/>
    <xf numFmtId="0" fontId="22" fillId="0" borderId="0" xfId="3" applyFont="1"/>
    <xf numFmtId="0" fontId="23" fillId="0" borderId="0" xfId="3" applyFont="1" applyAlignment="1">
      <alignment vertical="center"/>
    </xf>
    <xf numFmtId="165" fontId="30" fillId="0" borderId="4" xfId="4" applyNumberFormat="1" applyFont="1" applyBorder="1" applyAlignment="1">
      <alignment horizontal="center" vertical="center"/>
    </xf>
    <xf numFmtId="165" fontId="25" fillId="8" borderId="4" xfId="4" applyNumberFormat="1" applyFont="1" applyFill="1" applyBorder="1" applyAlignment="1">
      <alignment horizontal="center" vertical="center"/>
    </xf>
    <xf numFmtId="0" fontId="28" fillId="0" borderId="0" xfId="3" applyFont="1" applyAlignment="1">
      <alignment vertical="center"/>
    </xf>
    <xf numFmtId="0" fontId="34" fillId="7" borderId="4" xfId="3" applyFont="1" applyFill="1" applyBorder="1" applyAlignment="1">
      <alignment horizontal="center" vertical="center" wrapText="1"/>
    </xf>
    <xf numFmtId="164" fontId="30" fillId="0" borderId="4" xfId="4" applyNumberFormat="1" applyFont="1" applyBorder="1" applyAlignment="1">
      <alignment horizontal="center" vertical="center"/>
    </xf>
    <xf numFmtId="167" fontId="30" fillId="0" borderId="4" xfId="4" applyNumberFormat="1" applyFont="1" applyBorder="1" applyAlignment="1">
      <alignment horizontal="center" vertical="center"/>
    </xf>
    <xf numFmtId="0" fontId="35" fillId="0" borderId="0" xfId="3" applyFont="1" applyAlignment="1">
      <alignment horizontal="center" vertical="center" wrapText="1"/>
    </xf>
    <xf numFmtId="0" fontId="35" fillId="0" borderId="0" xfId="3" applyFont="1" applyAlignment="1">
      <alignment vertical="center" wrapText="1"/>
    </xf>
    <xf numFmtId="0" fontId="35" fillId="0" borderId="0" xfId="3" applyFont="1" applyAlignment="1">
      <alignment horizontal="center" vertical="center"/>
    </xf>
    <xf numFmtId="9" fontId="35" fillId="0" borderId="0" xfId="7" applyFont="1" applyAlignment="1">
      <alignment horizontal="center" vertical="center"/>
    </xf>
    <xf numFmtId="10" fontId="35" fillId="0" borderId="0" xfId="7" applyNumberFormat="1" applyFont="1" applyAlignment="1">
      <alignment horizontal="center" vertical="center"/>
    </xf>
    <xf numFmtId="0" fontId="35" fillId="0" borderId="0" xfId="3" applyFont="1" applyAlignment="1">
      <alignment vertical="center"/>
    </xf>
    <xf numFmtId="0" fontId="37" fillId="0" borderId="8" xfId="3" applyFont="1" applyBorder="1" applyAlignment="1">
      <alignment horizontal="center" vertical="center"/>
    </xf>
    <xf numFmtId="0" fontId="37" fillId="0" borderId="8" xfId="3" applyFont="1" applyBorder="1" applyAlignment="1">
      <alignment horizontal="center" vertical="center" wrapText="1"/>
    </xf>
    <xf numFmtId="0" fontId="38" fillId="0" borderId="8" xfId="3" applyFont="1" applyBorder="1" applyAlignment="1">
      <alignment horizontal="center" vertical="center"/>
    </xf>
    <xf numFmtId="3" fontId="38" fillId="0" borderId="8" xfId="3" applyNumberFormat="1" applyFont="1" applyBorder="1" applyAlignment="1">
      <alignment horizontal="center" vertical="center"/>
    </xf>
    <xf numFmtId="0" fontId="39" fillId="0" borderId="0" xfId="3" applyFont="1" applyAlignment="1">
      <alignment vertical="center"/>
    </xf>
    <xf numFmtId="3" fontId="39" fillId="0" borderId="0" xfId="3" applyNumberFormat="1" applyFont="1" applyAlignment="1">
      <alignment vertical="center"/>
    </xf>
    <xf numFmtId="165" fontId="38" fillId="0" borderId="8" xfId="4" applyNumberFormat="1" applyFont="1" applyBorder="1" applyAlignment="1">
      <alignment horizontal="center" vertical="center"/>
    </xf>
    <xf numFmtId="166" fontId="38" fillId="0" borderId="8" xfId="7" applyNumberFormat="1" applyFont="1" applyBorder="1" applyAlignment="1">
      <alignment horizontal="center" vertical="center"/>
    </xf>
    <xf numFmtId="10" fontId="38" fillId="0" borderId="8" xfId="7" applyNumberFormat="1" applyFont="1" applyBorder="1" applyAlignment="1">
      <alignment horizontal="center" vertical="center"/>
    </xf>
    <xf numFmtId="165" fontId="39" fillId="0" borderId="0" xfId="4" applyNumberFormat="1" applyFont="1" applyAlignment="1">
      <alignment horizontal="center" vertical="center"/>
    </xf>
    <xf numFmtId="0" fontId="39" fillId="0" borderId="0" xfId="3" applyFont="1" applyAlignment="1">
      <alignment horizontal="center" vertical="center"/>
    </xf>
    <xf numFmtId="0" fontId="38" fillId="0" borderId="0" xfId="3" applyFont="1" applyAlignment="1">
      <alignment horizontal="center" vertical="center"/>
    </xf>
    <xf numFmtId="3" fontId="38" fillId="0" borderId="0" xfId="3" applyNumberFormat="1" applyFont="1" applyAlignment="1">
      <alignment horizontal="center" vertical="center"/>
    </xf>
    <xf numFmtId="166" fontId="38" fillId="0" borderId="0" xfId="7" applyNumberFormat="1" applyFont="1" applyAlignment="1">
      <alignment horizontal="center" vertical="center"/>
    </xf>
    <xf numFmtId="0" fontId="37" fillId="10" borderId="0" xfId="3" applyFont="1" applyFill="1" applyAlignment="1">
      <alignment horizontal="center" vertical="center" wrapText="1"/>
    </xf>
    <xf numFmtId="0" fontId="38" fillId="10" borderId="0" xfId="3" applyFont="1" applyFill="1" applyAlignment="1">
      <alignment horizontal="center" vertical="center"/>
    </xf>
    <xf numFmtId="3" fontId="38" fillId="10" borderId="0" xfId="3" applyNumberFormat="1" applyFont="1" applyFill="1" applyAlignment="1">
      <alignment horizontal="center" vertical="center"/>
    </xf>
    <xf numFmtId="0" fontId="37" fillId="11" borderId="0" xfId="3" applyFont="1" applyFill="1" applyAlignment="1">
      <alignment horizontal="center" vertical="center" wrapText="1"/>
    </xf>
    <xf numFmtId="0" fontId="38" fillId="11" borderId="0" xfId="3" applyFont="1" applyFill="1" applyAlignment="1">
      <alignment horizontal="center" vertical="center"/>
    </xf>
    <xf numFmtId="3" fontId="38" fillId="11" borderId="0" xfId="3" applyNumberFormat="1" applyFont="1" applyFill="1" applyAlignment="1">
      <alignment horizontal="center" vertical="center"/>
    </xf>
    <xf numFmtId="0" fontId="37" fillId="9" borderId="0" xfId="0" applyFont="1" applyFill="1" applyAlignment="1">
      <alignment horizontal="center" vertical="center"/>
    </xf>
    <xf numFmtId="3" fontId="37" fillId="9" borderId="0" xfId="0" applyNumberFormat="1" applyFont="1" applyFill="1" applyAlignment="1">
      <alignment horizontal="center" vertical="center"/>
    </xf>
    <xf numFmtId="0" fontId="38" fillId="0" borderId="0" xfId="0" applyFont="1" applyAlignment="1">
      <alignment horizontal="center" vertical="center"/>
    </xf>
    <xf numFmtId="0" fontId="37" fillId="12" borderId="8" xfId="0" applyFont="1" applyFill="1" applyBorder="1" applyAlignment="1">
      <alignment horizontal="center" vertical="center"/>
    </xf>
    <xf numFmtId="0" fontId="38" fillId="12" borderId="8" xfId="0" applyFont="1" applyFill="1" applyBorder="1" applyAlignment="1">
      <alignment horizontal="center" vertical="center"/>
    </xf>
    <xf numFmtId="0" fontId="4" fillId="6" borderId="4" xfId="3" applyFont="1" applyFill="1" applyBorder="1" applyAlignment="1">
      <alignment horizontal="center" vertical="center" wrapText="1"/>
    </xf>
    <xf numFmtId="0" fontId="1" fillId="0" borderId="4" xfId="3" applyFont="1" applyBorder="1" applyAlignment="1">
      <alignment horizontal="center" vertical="center"/>
    </xf>
    <xf numFmtId="164" fontId="1" fillId="0" borderId="0" xfId="3" applyNumberFormat="1" applyFont="1" applyAlignment="1">
      <alignment vertical="center"/>
    </xf>
    <xf numFmtId="168" fontId="1" fillId="0" borderId="0" xfId="3" applyNumberFormat="1" applyFont="1" applyAlignment="1">
      <alignment vertical="center"/>
    </xf>
    <xf numFmtId="166" fontId="1" fillId="0" borderId="4" xfId="7" applyNumberFormat="1" applyFont="1" applyBorder="1" applyAlignment="1">
      <alignment horizontal="center" vertical="center"/>
    </xf>
    <xf numFmtId="0" fontId="28" fillId="7" borderId="4" xfId="3" applyFont="1" applyFill="1" applyBorder="1" applyAlignment="1">
      <alignment horizontal="center" vertical="center"/>
    </xf>
    <xf numFmtId="165" fontId="30" fillId="7" borderId="4" xfId="4" applyNumberFormat="1" applyFont="1" applyFill="1" applyBorder="1" applyAlignment="1">
      <alignment horizontal="center" vertical="center"/>
    </xf>
    <xf numFmtId="0" fontId="25" fillId="7" borderId="4" xfId="3" applyFont="1" applyFill="1" applyBorder="1" applyAlignment="1">
      <alignment horizontal="center" vertical="center"/>
    </xf>
    <xf numFmtId="165" fontId="25" fillId="7" borderId="4" xfId="4" applyNumberFormat="1" applyFont="1" applyFill="1" applyBorder="1" applyAlignment="1">
      <alignment horizontal="center" vertical="center"/>
    </xf>
    <xf numFmtId="166" fontId="28" fillId="7" borderId="4" xfId="7" applyNumberFormat="1" applyFont="1" applyFill="1" applyBorder="1" applyAlignment="1">
      <alignment horizontal="center" vertical="center"/>
    </xf>
    <xf numFmtId="166" fontId="25" fillId="7" borderId="4" xfId="7" applyNumberFormat="1" applyFont="1" applyFill="1" applyBorder="1" applyAlignment="1">
      <alignment horizontal="center" vertical="center"/>
    </xf>
    <xf numFmtId="0" fontId="26" fillId="7" borderId="4" xfId="3" applyFont="1" applyFill="1" applyBorder="1" applyAlignment="1">
      <alignment horizontal="center" vertical="center" wrapText="1"/>
    </xf>
    <xf numFmtId="44" fontId="2" fillId="2" borderId="1" xfId="1" applyFont="1" applyFill="1" applyBorder="1" applyAlignment="1">
      <alignment horizontal="center" vertical="center" wrapText="1"/>
    </xf>
    <xf numFmtId="44" fontId="2" fillId="3" borderId="1" xfId="1" applyFont="1" applyFill="1" applyBorder="1" applyAlignment="1">
      <alignment horizontal="center" vertical="center" wrapText="1"/>
    </xf>
    <xf numFmtId="44" fontId="1" fillId="0" borderId="0" xfId="1" applyFont="1" applyAlignment="1">
      <alignment vertical="center"/>
    </xf>
    <xf numFmtId="169" fontId="1" fillId="0" borderId="0" xfId="1" applyNumberFormat="1" applyFont="1" applyAlignment="1">
      <alignment vertical="center"/>
    </xf>
    <xf numFmtId="0" fontId="15" fillId="6" borderId="5" xfId="5" applyFont="1" applyFill="1" applyBorder="1" applyAlignment="1">
      <alignment horizontal="center" vertical="center" wrapText="1"/>
    </xf>
    <xf numFmtId="0" fontId="15" fillId="6" borderId="0" xfId="5" applyFont="1" applyFill="1" applyAlignment="1">
      <alignment horizontal="center" vertical="center" wrapText="1"/>
    </xf>
    <xf numFmtId="0" fontId="21" fillId="4" borderId="0" xfId="3" applyFont="1" applyFill="1" applyAlignment="1">
      <alignment horizontal="left" vertical="center" wrapText="1" indent="2"/>
    </xf>
    <xf numFmtId="0" fontId="6" fillId="4" borderId="0" xfId="3" applyFont="1" applyFill="1" applyAlignment="1">
      <alignment horizontal="center" vertical="center" wrapText="1"/>
    </xf>
    <xf numFmtId="0" fontId="25" fillId="7" borderId="4" xfId="3" applyFont="1" applyFill="1" applyBorder="1" applyAlignment="1">
      <alignment horizontal="center" vertical="center" wrapText="1"/>
    </xf>
    <xf numFmtId="0" fontId="28" fillId="0" borderId="2" xfId="3" applyFont="1" applyBorder="1" applyAlignment="1">
      <alignment horizontal="center" vertical="center"/>
    </xf>
    <xf numFmtId="0" fontId="28" fillId="0" borderId="3" xfId="3" applyFont="1" applyBorder="1" applyAlignment="1">
      <alignment horizontal="center" vertical="center"/>
    </xf>
    <xf numFmtId="0" fontId="24" fillId="6" borderId="4" xfId="3" applyFont="1" applyFill="1" applyBorder="1" applyAlignment="1">
      <alignment horizontal="center" vertical="center"/>
    </xf>
    <xf numFmtId="0" fontId="25" fillId="8" borderId="4" xfId="3" applyFont="1" applyFill="1" applyBorder="1" applyAlignment="1">
      <alignment horizontal="center" vertical="center"/>
    </xf>
    <xf numFmtId="0" fontId="31" fillId="0" borderId="0" xfId="3" applyFont="1" applyAlignment="1">
      <alignment horizontal="left" vertical="center" wrapText="1" indent="1"/>
    </xf>
    <xf numFmtId="0" fontId="33" fillId="0" borderId="0" xfId="3" applyFont="1" applyAlignment="1">
      <alignment horizontal="left" vertical="center" wrapText="1" indent="1"/>
    </xf>
    <xf numFmtId="0" fontId="41" fillId="0" borderId="0" xfId="3" applyFont="1" applyAlignment="1">
      <alignment horizontal="left" vertical="center" wrapText="1" indent="1"/>
    </xf>
    <xf numFmtId="0" fontId="24" fillId="6" borderId="6" xfId="3" applyFont="1" applyFill="1" applyBorder="1" applyAlignment="1">
      <alignment horizontal="center" vertical="center" wrapText="1"/>
    </xf>
    <xf numFmtId="0" fontId="24" fillId="6" borderId="7" xfId="3" applyFont="1" applyFill="1" applyBorder="1" applyAlignment="1">
      <alignment horizontal="center" vertical="center" wrapText="1"/>
    </xf>
    <xf numFmtId="0" fontId="34" fillId="7" borderId="4" xfId="3" applyFont="1" applyFill="1" applyBorder="1" applyAlignment="1">
      <alignment horizontal="center" vertical="center" wrapText="1"/>
    </xf>
    <xf numFmtId="0" fontId="6" fillId="4" borderId="0" xfId="3" applyFont="1" applyFill="1" applyAlignment="1">
      <alignment horizontal="left" vertical="center" wrapText="1" indent="2"/>
    </xf>
    <xf numFmtId="0" fontId="9" fillId="6" borderId="2" xfId="3" applyFont="1" applyFill="1" applyBorder="1" applyAlignment="1">
      <alignment horizontal="center" vertical="center" wrapText="1"/>
    </xf>
    <xf numFmtId="0" fontId="9" fillId="6" borderId="3" xfId="3" applyFont="1" applyFill="1" applyBorder="1" applyAlignment="1">
      <alignment horizontal="center" vertical="center"/>
    </xf>
    <xf numFmtId="0" fontId="7" fillId="5" borderId="0" xfId="3" applyFont="1" applyFill="1" applyAlignment="1">
      <alignment horizontal="center" vertical="center"/>
    </xf>
    <xf numFmtId="0" fontId="36" fillId="0" borderId="0" xfId="3" applyFont="1" applyAlignment="1">
      <alignment horizontal="center" vertical="center" wrapText="1"/>
    </xf>
  </cellXfs>
  <cellStyles count="8">
    <cellStyle name="Currency" xfId="1" builtinId="4"/>
    <cellStyle name="Hyperlink 2" xfId="6" xr:uid="{AFC853FE-0D8D-48B8-A72B-CDF373879F0D}"/>
    <cellStyle name="Normal" xfId="0" builtinId="0"/>
    <cellStyle name="Normal 14" xfId="4" xr:uid="{0C43F10B-E3E6-4919-99B9-57651E28AE93}"/>
    <cellStyle name="Normal 2" xfId="3" xr:uid="{D2F1C9AB-AF71-4992-94AE-CCE60D3B1966}"/>
    <cellStyle name="Normal 2 2" xfId="5" xr:uid="{6B212868-64F9-40F8-B8FD-B052D517363B}"/>
    <cellStyle name="Percent" xfId="2" builtinId="5"/>
    <cellStyle name="Percent 2" xfId="7" xr:uid="{5B146F82-A70D-42B8-8448-E9009E6497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1-5F4E-4E6E-83DB-8009F7F68750}"/>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5F4E-4E6E-83DB-8009F7F68750}"/>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5F4E-4E6E-83DB-8009F7F68750}"/>
              </c:ext>
            </c:extLst>
          </c:dPt>
          <c:dLbls>
            <c:dLbl>
              <c:idx val="0"/>
              <c:layout>
                <c:manualLayout>
                  <c:x val="-0.13179876330471446"/>
                  <c:y val="-2.3837615544583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F4E-4E6E-83DB-8009F7F68750}"/>
                </c:ext>
              </c:extLst>
            </c:dLbl>
            <c:dLbl>
              <c:idx val="1"/>
              <c:layout>
                <c:manualLayout>
                  <c:x val="4.9135404962194401E-2"/>
                  <c:y val="-0.21984658758737435"/>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4E-4E6E-83DB-8009F7F68750}"/>
                </c:ext>
              </c:extLst>
            </c:dLbl>
            <c:dLbl>
              <c:idx val="2"/>
              <c:layout>
                <c:manualLayout>
                  <c:x val="0.12085309345595674"/>
                  <c:y val="0.107364317636463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F4E-4E6E-83DB-8009F7F6875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Overview!$F$20:$H$20</c:f>
              <c:numCache>
                <c:formatCode>#,###.0,,</c:formatCode>
                <c:ptCount val="3"/>
                <c:pt idx="0">
                  <c:v>2224261916.3228002</c:v>
                </c:pt>
                <c:pt idx="1">
                  <c:v>1579500240.73</c:v>
                </c:pt>
                <c:pt idx="2">
                  <c:v>2091767223</c:v>
                </c:pt>
              </c:numCache>
            </c:numRef>
          </c:val>
          <c:extLst>
            <c:ext xmlns:c16="http://schemas.microsoft.com/office/drawing/2014/chart" uri="{C3380CC4-5D6E-409C-BE32-E72D297353CC}">
              <c16:uniqueId val="{00000006-5F4E-4E6E-83DB-8009F7F68750}"/>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ysClr val="windowText" lastClr="000000"/>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CB45-4CA0-B251-480D23401F6F}"/>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CB45-4CA0-B251-480D23401F6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CB45-4CA0-B251-480D23401F6F}"/>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CB45-4CA0-B251-480D23401F6F}"/>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CB45-4CA0-B251-480D23401F6F}"/>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CB45-4CA0-B251-480D23401F6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C926-44FC-BEFC-03DEF09C2E78}"/>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C926-44FC-BEFC-03DEF09C2E78}"/>
              </c:ext>
            </c:extLst>
          </c:dPt>
          <c:dPt>
            <c:idx val="8"/>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1-C926-44FC-BEFC-03DEF09C2E78}"/>
              </c:ext>
            </c:extLst>
          </c:dPt>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Category'!$B$6:$B$14</c:f>
              <c:strCache>
                <c:ptCount val="9"/>
                <c:pt idx="0">
                  <c:v>Energy</c:v>
                </c:pt>
                <c:pt idx="1">
                  <c:v>Cross-Sectoral Activities</c:v>
                </c:pt>
                <c:pt idx="2">
                  <c:v>Water Supply and Wastewater</c:v>
                </c:pt>
                <c:pt idx="3">
                  <c:v>Buildings, Public Installations and End-Use Energy Efficiency</c:v>
                </c:pt>
                <c:pt idx="4">
                  <c:v>Transport</c:v>
                </c:pt>
                <c:pt idx="5">
                  <c:v>Solid Waste Management</c:v>
                </c:pt>
                <c:pt idx="6">
                  <c:v>Information and Communications Technology (ICT) and Digital Technologies</c:v>
                </c:pt>
                <c:pt idx="7">
                  <c:v>Agriculture, Forestry, Land Use and Fisheries</c:v>
                </c:pt>
                <c:pt idx="8">
                  <c:v>Research, Development and Innovation</c:v>
                </c:pt>
              </c:strCache>
            </c:strRef>
          </c:cat>
          <c:val>
            <c:numRef>
              <c:f>'By Category'!$C$6:$C$14</c:f>
              <c:numCache>
                <c:formatCode>##,##0.0,,</c:formatCode>
                <c:ptCount val="9"/>
                <c:pt idx="0">
                  <c:v>729165658.36479998</c:v>
                </c:pt>
                <c:pt idx="1">
                  <c:v>557423425</c:v>
                </c:pt>
                <c:pt idx="2">
                  <c:v>436928100</c:v>
                </c:pt>
                <c:pt idx="3">
                  <c:v>212849370</c:v>
                </c:pt>
                <c:pt idx="4">
                  <c:v>145260000</c:v>
                </c:pt>
                <c:pt idx="5">
                  <c:v>111803000</c:v>
                </c:pt>
                <c:pt idx="6">
                  <c:v>24170651.958000001</c:v>
                </c:pt>
                <c:pt idx="7">
                  <c:v>5188711</c:v>
                </c:pt>
                <c:pt idx="8">
                  <c:v>1473000</c:v>
                </c:pt>
              </c:numCache>
            </c:numRef>
          </c:val>
          <c:extLst>
            <c:ext xmlns:c16="http://schemas.microsoft.com/office/drawing/2014/chart" uri="{C3380CC4-5D6E-409C-BE32-E72D297353CC}">
              <c16:uniqueId val="{0000000C-CB45-4CA0-B251-480D23401F6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8175931133608298"/>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293905357418558E-2"/>
          <c:y val="9.0573624938108291E-2"/>
          <c:w val="0.53014909000350541"/>
          <c:h val="0.8567371655558742"/>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8D12-40F7-84F6-51BEE88EB99E}"/>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8D12-40F7-84F6-51BEE88EB99E}"/>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8D12-40F7-84F6-51BEE88EB99E}"/>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8D12-40F7-84F6-51BEE88EB99E}"/>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8D12-40F7-84F6-51BEE88EB99E}"/>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4520-4D8E-865D-09261617072B}"/>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4520-4D8E-865D-09261617072B}"/>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4520-4D8E-865D-09261617072B}"/>
              </c:ext>
            </c:extLst>
          </c:dPt>
          <c:dLbls>
            <c:dLbl>
              <c:idx val="7"/>
              <c:layout>
                <c:manualLayout>
                  <c:x val="-5.3571428571428568E-2"/>
                  <c:y val="-0.1215278110038853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520-4D8E-865D-09261617072B}"/>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Category'!$E$6:$E$13</c:f>
              <c:strCache>
                <c:ptCount val="8"/>
                <c:pt idx="0">
                  <c:v>Water and wastewater systems</c:v>
                </c:pt>
                <c:pt idx="1">
                  <c:v>Other sectors</c:v>
                </c:pt>
                <c:pt idx="2">
                  <c:v>Institutional capacity support or technical assistance</c:v>
                </c:pt>
                <c:pt idx="3">
                  <c:v>Energy, transport and other built environment infrastructure</c:v>
                </c:pt>
                <c:pt idx="4">
                  <c:v>Agricultural and ecological resources</c:v>
                </c:pt>
                <c:pt idx="5">
                  <c:v>Coastal and riverine infrastructure (including built flood-protection infrastructure)</c:v>
                </c:pt>
                <c:pt idx="6">
                  <c:v>Financial services</c:v>
                </c:pt>
                <c:pt idx="7">
                  <c:v>Information and communications technology</c:v>
                </c:pt>
              </c:strCache>
            </c:strRef>
          </c:cat>
          <c:val>
            <c:numRef>
              <c:f>'By Category'!$F$6:$F$13</c:f>
              <c:numCache>
                <c:formatCode>##,##0.0,,</c:formatCode>
                <c:ptCount val="8"/>
                <c:pt idx="0">
                  <c:v>538949500</c:v>
                </c:pt>
                <c:pt idx="1">
                  <c:v>451016237.73000002</c:v>
                </c:pt>
                <c:pt idx="2">
                  <c:v>281221800</c:v>
                </c:pt>
                <c:pt idx="3">
                  <c:v>163021513</c:v>
                </c:pt>
                <c:pt idx="4">
                  <c:v>89531000</c:v>
                </c:pt>
                <c:pt idx="5">
                  <c:v>55130190</c:v>
                </c:pt>
                <c:pt idx="6">
                  <c:v>500000</c:v>
                </c:pt>
                <c:pt idx="7">
                  <c:v>130000</c:v>
                </c:pt>
              </c:numCache>
            </c:numRef>
          </c:val>
          <c:extLst>
            <c:ext xmlns:c16="http://schemas.microsoft.com/office/drawing/2014/chart" uri="{C3380CC4-5D6E-409C-BE32-E72D297353CC}">
              <c16:uniqueId val="{0000000A-8D12-40F7-84F6-51BEE88EB99E}"/>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59218527737061299"/>
          <c:y val="7.6501551974396315E-2"/>
          <c:w val="0.3936640732408449"/>
          <c:h val="0.8580333710721158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3657135035311E-4"/>
          <c:y val="3.9570734538438651E-2"/>
          <c:w val="0.99352512034385632"/>
          <c:h val="0.9469359224290862"/>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C8E-4B49-922D-E2D697079B1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9C8E-4B49-922D-E2D697079B1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9C8E-4B49-922D-E2D697079B1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9C8E-4B49-922D-E2D697079B1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9C8E-4B49-922D-E2D697079B1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9C8E-4B49-922D-E2D697079B1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9C8E-4B49-922D-E2D697079B1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9C8E-4B49-922D-E2D697079B10}"/>
              </c:ext>
            </c:extLst>
          </c:dPt>
          <c:dLbls>
            <c:dLbl>
              <c:idx val="0"/>
              <c:layout>
                <c:manualLayout>
                  <c:x val="1.7457135427448843E-3"/>
                  <c:y val="-0.18266795666868421"/>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C8E-4B49-922D-E2D697079B10}"/>
                </c:ext>
              </c:extLst>
            </c:dLbl>
            <c:dLbl>
              <c:idx val="1"/>
              <c:layout>
                <c:manualLayout>
                  <c:x val="8.1722805133885107E-2"/>
                  <c:y val="0.12014625067804804"/>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211D2A31-3E66-4F79-8269-E1A33537BF20}" type="CATEGORYNAME">
                      <a:rPr lang="en-US" sz="1600">
                        <a:solidFill>
                          <a:schemeClr val="bg1"/>
                        </a:solidFill>
                      </a:rPr>
                      <a:pPr>
                        <a:defRPr sz="1600" b="1">
                          <a:solidFill>
                            <a:schemeClr val="bg1"/>
                          </a:solidFill>
                          <a:latin typeface="+mj-lt"/>
                        </a:defRPr>
                      </a:pPr>
                      <a:t>[CATEGORY NAME]</a:t>
                    </a:fld>
                    <a:r>
                      <a:rPr lang="en-US" sz="1600" baseline="0">
                        <a:solidFill>
                          <a:schemeClr val="bg1"/>
                        </a:solidFill>
                      </a:rPr>
                      <a:t>, </a:t>
                    </a:r>
                  </a:p>
                  <a:p>
                    <a:pPr>
                      <a:defRPr sz="1600" b="1">
                        <a:solidFill>
                          <a:schemeClr val="bg1"/>
                        </a:solidFill>
                        <a:latin typeface="+mj-lt"/>
                      </a:defRPr>
                    </a:pPr>
                    <a:fld id="{820E4BA2-8909-4034-8CEC-C2CD8C05599E}" type="PERCENTAGE">
                      <a:rPr lang="en-US" sz="1600" baseline="0">
                        <a:solidFill>
                          <a:schemeClr val="bg1"/>
                        </a:solidFill>
                      </a:rPr>
                      <a:pPr>
                        <a:defRPr sz="16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9C8E-4B49-922D-E2D697079B10}"/>
                </c:ext>
              </c:extLst>
            </c:dLbl>
            <c:dLbl>
              <c:idx val="2"/>
              <c:layout>
                <c:manualLayout>
                  <c:x val="-0.1261305568778443"/>
                  <c:y val="0.15491435703655687"/>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57F68574-471A-4F7C-A8FD-A6365FAE5B9C}" type="CATEGORYNAME">
                      <a:rPr lang="en-US" sz="1600"/>
                      <a:pPr>
                        <a:defRPr sz="1600" b="1">
                          <a:solidFill>
                            <a:schemeClr val="bg1"/>
                          </a:solidFill>
                          <a:latin typeface="+mj-lt"/>
                        </a:defRPr>
                      </a:pPr>
                      <a:t>[CATEGORY NAME]</a:t>
                    </a:fld>
                    <a:r>
                      <a:rPr lang="en-US" sz="1600"/>
                      <a:t>, </a:t>
                    </a:r>
                    <a:r>
                      <a:rPr lang="en-US" sz="1600" baseline="0"/>
                      <a:t>
</a:t>
                    </a:r>
                    <a:fld id="{CA8A2685-9F68-4F6D-B0E0-43BD1E336912}"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09206438480905"/>
                      <c:h val="0.22722222222222221"/>
                    </c:manualLayout>
                  </c15:layout>
                  <c15:dlblFieldTable/>
                  <c15:showDataLabelsRange val="0"/>
                </c:ext>
                <c:ext xmlns:c16="http://schemas.microsoft.com/office/drawing/2014/chart" uri="{C3380CC4-5D6E-409C-BE32-E72D297353CC}">
                  <c16:uniqueId val="{00000005-9C8E-4B49-922D-E2D697079B10}"/>
                </c:ext>
              </c:extLst>
            </c:dLbl>
            <c:dLbl>
              <c:idx val="3"/>
              <c:layout>
                <c:manualLayout>
                  <c:x val="-0.14122936092071597"/>
                  <c:y val="-1.5955546035059064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7E449992-CADE-48F2-9CE7-FE7095A48A91}" type="CATEGORYNAME">
                      <a:rPr lang="en-US" sz="1600"/>
                      <a:pPr>
                        <a:defRPr sz="1600" b="1">
                          <a:solidFill>
                            <a:schemeClr val="bg1"/>
                          </a:solidFill>
                          <a:latin typeface="+mj-lt"/>
                        </a:defRPr>
                      </a:pPr>
                      <a:t>[CATEGORY NAME]</a:t>
                    </a:fld>
                    <a:r>
                      <a:rPr lang="en-US" sz="1600"/>
                      <a:t>, </a:t>
                    </a:r>
                    <a:r>
                      <a:rPr lang="en-US" sz="1600" baseline="0"/>
                      <a:t>
</a:t>
                    </a:r>
                    <a:fld id="{F3189862-FD00-47B2-8420-0671552E79CA}"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749694527282537"/>
                      <c:h val="0.23716411859946093"/>
                    </c:manualLayout>
                  </c15:layout>
                  <c15:dlblFieldTable/>
                  <c15:showDataLabelsRange val="0"/>
                </c:ext>
                <c:ext xmlns:c16="http://schemas.microsoft.com/office/drawing/2014/chart" uri="{C3380CC4-5D6E-409C-BE32-E72D297353CC}">
                  <c16:uniqueId val="{00000007-9C8E-4B49-922D-E2D697079B10}"/>
                </c:ext>
              </c:extLst>
            </c:dLbl>
            <c:dLbl>
              <c:idx val="4"/>
              <c:layout>
                <c:manualLayout>
                  <c:x val="-0.1481224000235446"/>
                  <c:y val="1.5406537999444129E-3"/>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fld id="{4DC43680-D515-4FBF-B5E3-AFDA0CE8C98A}" type="CATEGORYNAME">
                      <a:rPr lang="en-US" sz="1600" baseline="0"/>
                      <a:pPr>
                        <a:defRPr sz="1600" b="1">
                          <a:solidFill>
                            <a:schemeClr val="bg1"/>
                          </a:solidFill>
                          <a:latin typeface="+mj-lt"/>
                        </a:defRPr>
                      </a:pPr>
                      <a:t>[CATEGORY NAME]</a:t>
                    </a:fld>
                    <a:r>
                      <a:rPr lang="en-US" sz="1600" baseline="0"/>
                      <a:t>, </a:t>
                    </a:r>
                    <a:fld id="{2A6C419B-BAFD-41D9-92D1-DBB4CAD63B63}" type="PERCENTAGE">
                      <a:rPr lang="en-US" sz="1600" baseline="0"/>
                      <a:pPr>
                        <a:defRPr sz="1600" b="1">
                          <a:solidFill>
                            <a:schemeClr val="bg1"/>
                          </a:solidFill>
                          <a:latin typeface="+mj-lt"/>
                        </a:defRPr>
                      </a:pPr>
                      <a:t>[PERCENTAGE]</a:t>
                    </a:fld>
                    <a:endParaRPr lang="en-US" sz="1600" baseline="0"/>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084685272348157"/>
                      <c:h val="0.16239020452019884"/>
                    </c:manualLayout>
                  </c15:layout>
                  <c15:dlblFieldTable/>
                  <c15:showDataLabelsRange val="0"/>
                </c:ext>
                <c:ext xmlns:c16="http://schemas.microsoft.com/office/drawing/2014/chart" uri="{C3380CC4-5D6E-409C-BE32-E72D297353CC}">
                  <c16:uniqueId val="{00000009-9C8E-4B49-922D-E2D697079B10}"/>
                </c:ext>
              </c:extLst>
            </c:dLbl>
            <c:dLbl>
              <c:idx val="5"/>
              <c:delete val="1"/>
              <c:extLst>
                <c:ext xmlns:c15="http://schemas.microsoft.com/office/drawing/2012/chart" uri="{CE6537A1-D6FC-4f65-9D91-7224C49458BB}"/>
                <c:ext xmlns:c16="http://schemas.microsoft.com/office/drawing/2014/chart" uri="{C3380CC4-5D6E-409C-BE32-E72D297353CC}">
                  <c16:uniqueId val="{0000000B-9C8E-4B49-922D-E2D697079B10}"/>
                </c:ext>
              </c:extLst>
            </c:dLbl>
            <c:dLbl>
              <c:idx val="7"/>
              <c:delete val="1"/>
              <c:extLst>
                <c:ext xmlns:c15="http://schemas.microsoft.com/office/drawing/2012/chart" uri="{CE6537A1-D6FC-4f65-9D91-7224C49458BB}"/>
                <c:ext xmlns:c16="http://schemas.microsoft.com/office/drawing/2014/chart" uri="{C3380CC4-5D6E-409C-BE32-E72D297353CC}">
                  <c16:uniqueId val="{0000000F-9C8E-4B49-922D-E2D697079B10}"/>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Overview!$B$37:$C$41</c:f>
              <c:strCache>
                <c:ptCount val="5"/>
                <c:pt idx="0">
                  <c:v>Investment Loan</c:v>
                </c:pt>
                <c:pt idx="1">
                  <c:v>Policy-based loan</c:v>
                </c:pt>
                <c:pt idx="2">
                  <c:v>Other instruments</c:v>
                </c:pt>
                <c:pt idx="3">
                  <c:v>Advisory Services</c:v>
                </c:pt>
                <c:pt idx="4">
                  <c:v>Investment Grant</c:v>
                </c:pt>
              </c:strCache>
            </c:strRef>
          </c:cat>
          <c:val>
            <c:numRef>
              <c:f>Overview!$E$37:$E$41</c:f>
              <c:numCache>
                <c:formatCode>#,###.0,,</c:formatCode>
                <c:ptCount val="5"/>
                <c:pt idx="0">
                  <c:v>3000161988.3648</c:v>
                </c:pt>
                <c:pt idx="1">
                  <c:v>2263092700</c:v>
                </c:pt>
                <c:pt idx="2">
                  <c:v>400000000</c:v>
                </c:pt>
                <c:pt idx="3">
                  <c:v>78187958</c:v>
                </c:pt>
                <c:pt idx="4">
                  <c:v>154086733.68799999</c:v>
                </c:pt>
              </c:numCache>
            </c:numRef>
          </c:val>
          <c:extLst>
            <c:ext xmlns:c16="http://schemas.microsoft.com/office/drawing/2014/chart" uri="{C3380CC4-5D6E-409C-BE32-E72D297353CC}">
              <c16:uniqueId val="{00000010-9C8E-4B49-922D-E2D697079B10}"/>
            </c:ext>
          </c:extLst>
        </c:ser>
        <c:dLbls>
          <c:showLegendKey val="0"/>
          <c:showVal val="1"/>
          <c:showCatName val="0"/>
          <c:showSerName val="0"/>
          <c:showPercent val="0"/>
          <c:showBubbleSize val="0"/>
          <c:showLeaderLines val="1"/>
        </c:dLbls>
        <c:gapWidth val="180"/>
        <c:splitType val="pos"/>
        <c:splitPos val="2"/>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C9DD-4BEC-A236-0C481DF560ED}"/>
              </c:ext>
            </c:extLst>
          </c:dPt>
          <c:dPt>
            <c:idx val="1"/>
            <c:bubble3D val="0"/>
            <c:spPr>
              <a:solidFill>
                <a:srgbClr val="92D050"/>
              </a:solidFill>
              <a:ln w="19050">
                <a:noFill/>
              </a:ln>
              <a:effectLst/>
            </c:spPr>
            <c:extLst>
              <c:ext xmlns:c16="http://schemas.microsoft.com/office/drawing/2014/chart" uri="{C3380CC4-5D6E-409C-BE32-E72D297353CC}">
                <c16:uniqueId val="{00000003-C9DD-4BEC-A236-0C481DF560ED}"/>
              </c:ext>
            </c:extLst>
          </c:dPt>
          <c:dLbls>
            <c:dLbl>
              <c:idx val="0"/>
              <c:delete val="1"/>
              <c:extLst>
                <c:ext xmlns:c15="http://schemas.microsoft.com/office/drawing/2012/chart" uri="{CE6537A1-D6FC-4f65-9D91-7224C49458BB}"/>
                <c:ext xmlns:c16="http://schemas.microsoft.com/office/drawing/2014/chart" uri="{C3380CC4-5D6E-409C-BE32-E72D297353CC}">
                  <c16:uniqueId val="{00000001-C9DD-4BEC-A236-0C481DF560E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C9DD-4BEC-A236-0C481DF560E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0.81702320079959545</c:v>
                </c:pt>
                <c:pt idx="1">
                  <c:v>0.18297679920040452</c:v>
                </c:pt>
              </c:numCache>
            </c:numRef>
          </c:val>
          <c:extLst>
            <c:ext xmlns:c16="http://schemas.microsoft.com/office/drawing/2014/chart" uri="{C3380CC4-5D6E-409C-BE32-E72D297353CC}">
              <c16:uniqueId val="{00000004-C9DD-4BEC-A236-0C481DF560ED}"/>
            </c:ext>
          </c:extLst>
        </c:ser>
        <c:dLbls>
          <c:showLegendKey val="0"/>
          <c:showVal val="1"/>
          <c:showCatName val="0"/>
          <c:showSerName val="0"/>
          <c:showPercent val="0"/>
          <c:showBubbleSize val="0"/>
          <c:showLeaderLines val="1"/>
        </c:dLbls>
        <c:firstSliceAng val="6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9E7-4965-999A-3620914A76AE}"/>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99E7-4965-999A-3620914A76AE}"/>
              </c:ext>
            </c:extLst>
          </c:dPt>
          <c:dLbls>
            <c:dLbl>
              <c:idx val="0"/>
              <c:delete val="1"/>
              <c:extLst>
                <c:ext xmlns:c15="http://schemas.microsoft.com/office/drawing/2012/chart" uri="{CE6537A1-D6FC-4f65-9D91-7224C49458BB}"/>
                <c:ext xmlns:c16="http://schemas.microsoft.com/office/drawing/2014/chart" uri="{C3380CC4-5D6E-409C-BE32-E72D297353CC}">
                  <c16:uniqueId val="{00000001-99E7-4965-999A-3620914A76AE}"/>
                </c:ext>
              </c:extLst>
            </c:dLbl>
            <c:dLbl>
              <c:idx val="1"/>
              <c:layout>
                <c:manualLayout>
                  <c:x val="-0.18248484915989951"/>
                  <c:y val="0.2164567406505965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E7-4965-999A-3620914A76A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0.73867827427807276</c:v>
                </c:pt>
                <c:pt idx="1">
                  <c:v>0.26132172572192724</c:v>
                </c:pt>
              </c:numCache>
            </c:numRef>
          </c:val>
          <c:extLst>
            <c:ext xmlns:c16="http://schemas.microsoft.com/office/drawing/2014/chart" uri="{C3380CC4-5D6E-409C-BE32-E72D297353CC}">
              <c16:uniqueId val="{00000004-99E7-4965-999A-3620914A76AE}"/>
            </c:ext>
          </c:extLst>
        </c:ser>
        <c:dLbls>
          <c:showLegendKey val="0"/>
          <c:showVal val="1"/>
          <c:showCatName val="0"/>
          <c:showSerName val="0"/>
          <c:showPercent val="0"/>
          <c:showBubbleSize val="0"/>
          <c:showLeaderLines val="1"/>
        </c:dLbls>
        <c:firstSliceAng val="9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9586-4C33-A591-45C74118C647}"/>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9586-4C33-A591-45C74118C647}"/>
              </c:ext>
            </c:extLst>
          </c:dPt>
          <c:dLbls>
            <c:dLbl>
              <c:idx val="0"/>
              <c:delete val="1"/>
              <c:extLst>
                <c:ext xmlns:c15="http://schemas.microsoft.com/office/drawing/2012/chart" uri="{CE6537A1-D6FC-4f65-9D91-7224C49458BB}"/>
                <c:ext xmlns:c16="http://schemas.microsoft.com/office/drawing/2014/chart" uri="{C3380CC4-5D6E-409C-BE32-E72D297353CC}">
                  <c16:uniqueId val="{00000001-9586-4C33-A591-45C74118C64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0.70610534715080475</c:v>
                </c:pt>
                <c:pt idx="1">
                  <c:v>0.2938946528491953</c:v>
                </c:pt>
              </c:numCache>
            </c:numRef>
          </c:val>
          <c:extLst>
            <c:ext xmlns:c16="http://schemas.microsoft.com/office/drawing/2014/chart" uri="{C3380CC4-5D6E-409C-BE32-E72D297353CC}">
              <c16:uniqueId val="{00000004-9586-4C33-A591-45C74118C647}"/>
            </c:ext>
          </c:extLst>
        </c:ser>
        <c:dLbls>
          <c:showLegendKey val="0"/>
          <c:showVal val="1"/>
          <c:showCatName val="0"/>
          <c:showSerName val="0"/>
          <c:showPercent val="0"/>
          <c:showBubbleSize val="0"/>
          <c:showLeaderLines val="1"/>
        </c:dLbls>
        <c:firstSliceAng val="10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E93C-4700-B171-74D0980ADE5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E93C-4700-B171-74D0980ADE5F}"/>
              </c:ext>
            </c:extLst>
          </c:dPt>
          <c:dLbls>
            <c:dLbl>
              <c:idx val="0"/>
              <c:delete val="1"/>
              <c:extLst>
                <c:ext xmlns:c15="http://schemas.microsoft.com/office/drawing/2012/chart" uri="{CE6537A1-D6FC-4f65-9D91-7224C49458BB}"/>
                <c:ext xmlns:c16="http://schemas.microsoft.com/office/drawing/2014/chart" uri="{C3380CC4-5D6E-409C-BE32-E72D297353CC}">
                  <c16:uniqueId val="{00000001-E93C-4700-B171-74D0980ADE5F}"/>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93C-4700-B171-74D0980ADE5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0.70169721590004752</c:v>
                </c:pt>
                <c:pt idx="1">
                  <c:v>0.29830278409995248</c:v>
                </c:pt>
              </c:numCache>
            </c:numRef>
          </c:val>
          <c:extLst>
            <c:ext xmlns:c16="http://schemas.microsoft.com/office/drawing/2014/chart" uri="{C3380CC4-5D6E-409C-BE32-E72D297353CC}">
              <c16:uniqueId val="{00000004-E93C-4700-B171-74D0980ADE5F}"/>
            </c:ext>
          </c:extLst>
        </c:ser>
        <c:dLbls>
          <c:showLegendKey val="0"/>
          <c:showVal val="1"/>
          <c:showCatName val="0"/>
          <c:showSerName val="0"/>
          <c:showPercent val="0"/>
          <c:showBubbleSize val="0"/>
          <c:showLeaderLines val="1"/>
        </c:dLbls>
        <c:firstSliceAng val="109"/>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55F3-4A77-AD8A-7C46E6C1A24F}"/>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55F3-4A77-AD8A-7C46E6C1A24F}"/>
              </c:ext>
            </c:extLst>
          </c:dPt>
          <c:dLbls>
            <c:dLbl>
              <c:idx val="1"/>
              <c:layout>
                <c:manualLayout>
                  <c:x val="-0.13929395126939381"/>
                  <c:y val="0.140743000485783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55F3-4A77-AD8A-7C46E6C1A24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Data1!$B$6:$C$6</c:f>
              <c:numCache>
                <c:formatCode>0%</c:formatCode>
                <c:ptCount val="2"/>
                <c:pt idx="0">
                  <c:v>0.85239279911602406</c:v>
                </c:pt>
                <c:pt idx="1">
                  <c:v>0.147607200883976</c:v>
                </c:pt>
              </c:numCache>
            </c:numRef>
          </c:val>
          <c:extLst>
            <c:ext xmlns:c16="http://schemas.microsoft.com/office/drawing/2014/chart" uri="{C3380CC4-5D6E-409C-BE32-E72D297353CC}">
              <c16:uniqueId val="{00000004-55F3-4A77-AD8A-7C46E6C1A24F}"/>
            </c:ext>
          </c:extLst>
        </c:ser>
        <c:dLbls>
          <c:showLegendKey val="0"/>
          <c:showVal val="1"/>
          <c:showCatName val="0"/>
          <c:showSerName val="0"/>
          <c:showPercent val="0"/>
          <c:showBubbleSize val="0"/>
          <c:showLeaderLines val="1"/>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1-3E1A-4E8E-BB92-8F9E56349B39}"/>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3E1A-4E8E-BB92-8F9E56349B39}"/>
              </c:ext>
            </c:extLst>
          </c:dPt>
          <c:dLbls>
            <c:dLbl>
              <c:idx val="1"/>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1A-4E8E-BB92-8F9E56349B39}"/>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bg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Data1!$B$7:$C$7</c:f>
              <c:numCache>
                <c:formatCode>0%</c:formatCode>
                <c:ptCount val="2"/>
                <c:pt idx="0">
                  <c:v>0.70399999999999996</c:v>
                </c:pt>
                <c:pt idx="1">
                  <c:v>0.29599999999999999</c:v>
                </c:pt>
              </c:numCache>
            </c:numRef>
          </c:val>
          <c:extLst>
            <c:ext xmlns:c16="http://schemas.microsoft.com/office/drawing/2014/chart" uri="{C3380CC4-5D6E-409C-BE32-E72D297353CC}">
              <c16:uniqueId val="{00000004-3E1A-4E8E-BB92-8F9E56349B39}"/>
            </c:ext>
          </c:extLst>
        </c:ser>
        <c:dLbls>
          <c:showLegendKey val="0"/>
          <c:showVal val="1"/>
          <c:showCatName val="0"/>
          <c:showSerName val="0"/>
          <c:showPercent val="0"/>
          <c:showBubbleSize val="0"/>
          <c:showLeaderLines val="1"/>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1-6E5C-43D7-86D0-E85B57CA9167}"/>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3-6E5C-43D7-86D0-E85B57CA9167}"/>
              </c:ext>
            </c:extLst>
          </c:dPt>
          <c:dLbls>
            <c:dLbl>
              <c:idx val="0"/>
              <c:delete val="1"/>
              <c:extLst>
                <c:ext xmlns:c15="http://schemas.microsoft.com/office/drawing/2012/chart" uri="{CE6537A1-D6FC-4f65-9D91-7224C49458BB}"/>
                <c:ext xmlns:c16="http://schemas.microsoft.com/office/drawing/2014/chart" uri="{C3380CC4-5D6E-409C-BE32-E72D297353CC}">
                  <c16:uniqueId val="{00000001-6E5C-43D7-86D0-E85B57CA9167}"/>
                </c:ext>
              </c:extLst>
            </c:dLbl>
            <c:numFmt formatCode="0.0%" sourceLinked="0"/>
            <c:spPr>
              <a:noFill/>
              <a:ln>
                <a:noFill/>
              </a:ln>
              <a:effectLst/>
            </c:spPr>
            <c:txPr>
              <a:bodyPr rot="0" spcFirstLastPara="1" vertOverflow="ellipsis" vert="horz" wrap="square" lIns="38100" tIns="19050" rIns="38100" bIns="19050" anchor="ctr" anchorCtr="0">
                <a:spAutoFit/>
              </a:bodyPr>
              <a:lstStyle/>
              <a:p>
                <a:pPr algn="ctr">
                  <a:defRPr lang="en-US" sz="14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extLst>
          </c:dLbls>
          <c:val>
            <c:numRef>
              <c:f>Data1!$B$8:$C$8</c:f>
              <c:numCache>
                <c:formatCode>0%</c:formatCode>
                <c:ptCount val="2"/>
                <c:pt idx="0">
                  <c:v>0.57499999999999996</c:v>
                </c:pt>
                <c:pt idx="1">
                  <c:v>0.42499999999999999</c:v>
                </c:pt>
              </c:numCache>
            </c:numRef>
          </c:val>
          <c:extLst>
            <c:ext xmlns:c16="http://schemas.microsoft.com/office/drawing/2014/chart" uri="{C3380CC4-5D6E-409C-BE32-E72D297353CC}">
              <c16:uniqueId val="{00000004-6E5C-43D7-86D0-E85B57CA9167}"/>
            </c:ext>
          </c:extLst>
        </c:ser>
        <c:dLbls>
          <c:showLegendKey val="0"/>
          <c:showVal val="1"/>
          <c:showCatName val="0"/>
          <c:showSerName val="0"/>
          <c:showPercent val="0"/>
          <c:showBubbleSize val="0"/>
          <c:showLeaderLines val="0"/>
        </c:dLbls>
        <c:firstSliceAng val="5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22" fmlaLink="#REF!" fmlaRange="[8]Data1!$B$40:$B$66" noThreeD="1" sel="0" val="0"/>
</file>

<file path=xl/ctrlProps/ctrlProp2.xml><?xml version="1.0" encoding="utf-8"?>
<formControlPr xmlns="http://schemas.microsoft.com/office/spreadsheetml/2009/9/main" objectType="Drop" dropStyle="combo" dx="22" fmlaLink="$C$31" fmlaRange="[9]Data1!$B$40:$B$66" noThreeD="1" sel="0"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https://publications.iadb.org/en/2021-mdb-joint-report"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74083</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6030384"/>
          <a:ext cx="12782550" cy="3005666"/>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a:t>
          </a:r>
          <a:r>
            <a:rPr lang="en-US" sz="1200" b="1" baseline="0">
              <a:solidFill>
                <a:schemeClr val="tx1">
                  <a:lumMod val="65000"/>
                  <a:lumOff val="35000"/>
                </a:schemeClr>
              </a:solidFill>
              <a:effectLst/>
              <a:latin typeface="+mn-lt"/>
              <a:ea typeface="+mn-ea"/>
              <a:cs typeface="+mn-cs"/>
            </a:rPr>
            <a:t> </a:t>
          </a:r>
          <a:r>
            <a:rPr lang="en-US" sz="1200" b="1">
              <a:solidFill>
                <a:schemeClr val="tx1">
                  <a:lumMod val="65000"/>
                  <a:lumOff val="35000"/>
                </a:schemeClr>
              </a:solidFill>
              <a:effectLst/>
              <a:latin typeface="+mn-lt"/>
              <a:ea typeface="+mn-ea"/>
              <a:cs typeface="+mn-cs"/>
            </a:rPr>
            <a:t>2023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5456"/>
          <a:ext cx="1332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272835</xdr:colOff>
      <xdr:row>8</xdr:row>
      <xdr:rowOff>91862</xdr:rowOff>
    </xdr:from>
    <xdr:to>
      <xdr:col>7</xdr:col>
      <xdr:colOff>920750</xdr:colOff>
      <xdr:row>23</xdr:row>
      <xdr:rowOff>158750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2835" y="1954529"/>
          <a:ext cx="8056248" cy="37604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s-ES_tradnl" sz="1200" b="1" baseline="0">
              <a:solidFill>
                <a:schemeClr val="dk1"/>
              </a:solidFill>
              <a:effectLst/>
              <a:latin typeface="+mn-lt"/>
              <a:ea typeface="+mn-ea"/>
              <a:cs typeface="+mn-cs"/>
            </a:rPr>
            <a:t>Commitment</a:t>
          </a:r>
          <a:r>
            <a:rPr lang="es-ES_tradnl" sz="1200" baseline="0">
              <a:solidFill>
                <a:schemeClr val="dk1"/>
              </a:solidFill>
              <a:effectLst/>
              <a:latin typeface="+mn-lt"/>
              <a:ea typeface="+mn-ea"/>
              <a:cs typeface="+mn-cs"/>
            </a:rPr>
            <a:t>: Under the IDB Group Corporate Results Framework 2020-2023 (https://crf.iadb.org/en), the IDB committed to a climate finance target of 30% of total approved volume. “Climate finance” refers to the financial resources MDBs commit to development projects and the components that enable activities that mitigate and adapt to climate change in developing and emerging economies.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1">
              <a:solidFill>
                <a:schemeClr val="dk1"/>
              </a:solidFill>
              <a:effectLst/>
              <a:latin typeface="+mn-lt"/>
              <a:ea typeface="+mn-ea"/>
              <a:cs typeface="+mn-cs"/>
            </a:rPr>
            <a:t>2022 Results</a:t>
          </a:r>
          <a:r>
            <a:rPr lang="en-US" sz="1200" b="0">
              <a:solidFill>
                <a:schemeClr val="dk1"/>
              </a:solidFill>
              <a:effectLst/>
              <a:latin typeface="+mn-lt"/>
              <a:ea typeface="+mn-ea"/>
              <a:cs typeface="+mn-cs"/>
            </a:rPr>
            <a:t>: The IDB approved US$5.9 billion in climate finance</a:t>
          </a:r>
          <a:r>
            <a:rPr lang="en-US" sz="1200" b="0" baseline="0">
              <a:solidFill>
                <a:schemeClr val="dk1"/>
              </a:solidFill>
              <a:effectLst/>
              <a:latin typeface="+mn-lt"/>
              <a:ea typeface="+mn-ea"/>
              <a:cs typeface="+mn-cs"/>
            </a:rPr>
            <a:t> (42</a:t>
          </a:r>
          <a:r>
            <a:rPr lang="en-US" sz="1200" b="0">
              <a:solidFill>
                <a:schemeClr val="dk1"/>
              </a:solidFill>
              <a:effectLst/>
              <a:latin typeface="+mn-lt"/>
              <a:ea typeface="+mn-ea"/>
              <a:cs typeface="+mn-cs"/>
            </a:rPr>
            <a:t>.5%</a:t>
          </a:r>
          <a:r>
            <a:rPr lang="en-US" sz="1200" b="0" baseline="0">
              <a:solidFill>
                <a:schemeClr val="dk1"/>
              </a:solidFill>
              <a:effectLst/>
              <a:latin typeface="+mn-lt"/>
              <a:ea typeface="+mn-ea"/>
              <a:cs typeface="+mn-cs"/>
            </a:rPr>
            <a:t> of total approvals)</a:t>
          </a:r>
          <a:r>
            <a:rPr lang="en-US" sz="1200" b="0">
              <a:solidFill>
                <a:schemeClr val="dk1"/>
              </a:solidFill>
              <a:effectLst/>
              <a:latin typeface="+mn-lt"/>
              <a:ea typeface="+mn-ea"/>
              <a:cs typeface="+mn-cs"/>
            </a:rPr>
            <a:t>.</a:t>
          </a:r>
          <a:r>
            <a:rPr lang="en-US" sz="1200" b="0" baseline="0">
              <a:solidFill>
                <a:schemeClr val="dk1"/>
              </a:solidFill>
              <a:effectLst/>
              <a:latin typeface="+mn-lt"/>
              <a:ea typeface="+mn-ea"/>
              <a:cs typeface="+mn-cs"/>
            </a:rPr>
            <a:t> </a:t>
          </a:r>
        </a:p>
        <a:p>
          <a:pPr marL="0" marR="0" lvl="0" indent="0" algn="l" defTabSz="914400" eaLnBrk="1" fontAlgn="t" latinLnBrk="0" hangingPunct="1">
            <a:lnSpc>
              <a:spcPct val="120000"/>
            </a:lnSpc>
            <a:spcBef>
              <a:spcPts val="0"/>
            </a:spcBef>
            <a:spcAft>
              <a:spcPts val="0"/>
            </a:spcAft>
            <a:buClrTx/>
            <a:buSzTx/>
            <a:buFontTx/>
            <a:buNone/>
            <a:tabLst/>
            <a:defRPr/>
          </a:pPr>
          <a:endParaRPr lang="en-US" sz="1200" b="0" baseline="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200" b="0" baseline="0">
              <a:solidFill>
                <a:schemeClr val="dk1"/>
              </a:solidFill>
              <a:effectLst/>
              <a:latin typeface="+mn-lt"/>
              <a:ea typeface="+mn-ea"/>
              <a:cs typeface="+mn-cs"/>
            </a:rPr>
            <a:t>The IDB Group is composed of two separate legal entities: the IDB and the Inter-American Investment Corporation (IIC), which was rebranded as IDB Invest in 2017. The IDB Lab is a trust fund administered by the IDB and serves a unique function as the IDB Group ’s innovation laboratory. This dataset pertains to the IDB. </a:t>
          </a:r>
          <a:r>
            <a:rPr lang="es-ES_tradnl" sz="1200" baseline="0">
              <a:solidFill>
                <a:schemeClr val="dk1"/>
              </a:solidFill>
              <a:effectLst/>
              <a:latin typeface="+mn-lt"/>
              <a:ea typeface="+mn-ea"/>
              <a:cs typeface="+mn-cs"/>
            </a:rPr>
            <a:t>Climate finance for the entire IDB Group (IDB, IDB Lab, and IDB Invest) in 2022 </a:t>
          </a:r>
          <a:r>
            <a:rPr lang="es-ES_tradnl" sz="1200" baseline="0">
              <a:solidFill>
                <a:sysClr val="windowText" lastClr="000000"/>
              </a:solidFill>
              <a:effectLst/>
              <a:latin typeface="+mn-lt"/>
              <a:ea typeface="+mn-ea"/>
              <a:cs typeface="+mn-cs"/>
            </a:rPr>
            <a:t>was US$7.8 billion. </a:t>
          </a:r>
        </a:p>
        <a:p>
          <a:pPr algn="l" fontAlgn="t">
            <a:lnSpc>
              <a:spcPct val="120000"/>
            </a:lnSpc>
          </a:pPr>
          <a:endParaRPr lang="en-US" sz="1400" b="0">
            <a:solidFill>
              <a:schemeClr val="dk1"/>
            </a:solidFill>
            <a:effectLst/>
            <a:latin typeface="+mn-lt"/>
            <a:ea typeface="+mn-ea"/>
            <a:cs typeface="+mn-cs"/>
          </a:endParaRP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256115" y="5908673"/>
          <a:ext cx="1277323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6" name="Straight Connector 5">
          <a:extLst>
            <a:ext uri="{FF2B5EF4-FFF2-40B4-BE49-F238E27FC236}">
              <a16:creationId xmlns:a16="http://schemas.microsoft.com/office/drawing/2014/main" id="{00000000-0008-0000-0000-000006000000}"/>
            </a:ext>
          </a:extLst>
        </xdr:cNvPr>
        <xdr:cNvCxnSpPr/>
      </xdr:nvCxnSpPr>
      <xdr:spPr>
        <a:xfrm>
          <a:off x="242358" y="9609666"/>
          <a:ext cx="1277154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1557861</xdr:colOff>
      <xdr:row>9</xdr:row>
      <xdr:rowOff>33867</xdr:rowOff>
    </xdr:from>
    <xdr:to>
      <xdr:col>11</xdr:col>
      <xdr:colOff>28221</xdr:colOff>
      <xdr:row>22</xdr:row>
      <xdr:rowOff>35560</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8958786" y="2091267"/>
          <a:ext cx="3966285" cy="3106843"/>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1593427</xdr:colOff>
      <xdr:row>22</xdr:row>
      <xdr:rowOff>128905</xdr:rowOff>
    </xdr:from>
    <xdr:to>
      <xdr:col>11</xdr:col>
      <xdr:colOff>84666</xdr:colOff>
      <xdr:row>24</xdr:row>
      <xdr:rowOff>128905</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9001760" y="5378238"/>
          <a:ext cx="3994573" cy="53975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solidFill>
                <a:sysClr val="windowText" lastClr="000000"/>
              </a:solidFill>
            </a:rPr>
            <a:t>Contact Person:</a:t>
          </a:r>
          <a:r>
            <a:rPr lang="en-US" sz="1200" i="1" baseline="0">
              <a:solidFill>
                <a:sysClr val="windowText" lastClr="000000"/>
              </a:solidFill>
            </a:rPr>
            <a:t> Amy Lewis, amyl@iadb.org</a:t>
          </a:r>
          <a:endParaRPr lang="en-US" sz="1200" i="1">
            <a:solidFill>
              <a:sysClr val="windowText" lastClr="000000"/>
            </a:solidFill>
          </a:endParaRPr>
        </a:p>
      </xdr:txBody>
    </xdr:sp>
    <xdr:clientData/>
  </xdr:twoCellAnchor>
  <xdr:twoCellAnchor editAs="oneCell">
    <xdr:from>
      <xdr:col>0</xdr:col>
      <xdr:colOff>21167</xdr:colOff>
      <xdr:row>0</xdr:row>
      <xdr:rowOff>0</xdr:rowOff>
    </xdr:from>
    <xdr:to>
      <xdr:col>1</xdr:col>
      <xdr:colOff>587374</xdr:colOff>
      <xdr:row>5</xdr:row>
      <xdr:rowOff>59402</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67" y="0"/>
          <a:ext cx="1623482" cy="1202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100-000002000000}"/>
            </a:ext>
          </a:extLst>
        </xdr:cNvPr>
        <xdr:cNvSpPr txBox="1"/>
      </xdr:nvSpPr>
      <xdr:spPr>
        <a:xfrm>
          <a:off x="228600" y="521755"/>
          <a:ext cx="12497858" cy="5314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equity</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countries where MDBs operate. By using a common and agreed methodology, MDBs strive to produce robust, reliable and comparable data as an element to identify and estimate MDB contributions to tackle climate change. </a:t>
          </a:r>
          <a:r>
            <a:rPr lang="en-US" sz="1400" baseline="0">
              <a:solidFill>
                <a:schemeClr val="dk1"/>
              </a:solidFill>
              <a:effectLst/>
              <a:latin typeface="+mn-lt"/>
              <a:ea typeface="+mn-ea"/>
              <a:cs typeface="+mn-cs"/>
            </a:rPr>
            <a:t>The 2021 Joint Report is available here: https://publications.iadb.org/en/2021-mdb-joint-report and the 2022 joint report is forthcoming.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describe the project´s specific vulnerability context; (ii) state an explicit intent or</a:t>
          </a:r>
          <a:r>
            <a:rPr lang="en-US" sz="1400" baseline="0">
              <a:solidFill>
                <a:schemeClr val="dk1"/>
              </a:solidFill>
              <a:effectLst/>
              <a:latin typeface="+mn-lt"/>
              <a:ea typeface="+mn-ea"/>
              <a:cs typeface="+mn-cs"/>
            </a:rPr>
            <a:t> objetive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964855</xdr:colOff>
      <xdr:row>1</xdr:row>
      <xdr:rowOff>98072</xdr:rowOff>
    </xdr:from>
    <xdr:to>
      <xdr:col>10</xdr:col>
      <xdr:colOff>350259</xdr:colOff>
      <xdr:row>3</xdr:row>
      <xdr:rowOff>204984</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3060355" y="601536"/>
          <a:ext cx="12026440" cy="651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volume annually)</a:t>
          </a:r>
          <a:endParaRPr lang="en-US" sz="1500" b="1">
            <a:solidFill>
              <a:schemeClr val="tx1">
                <a:lumMod val="85000"/>
                <a:lumOff val="15000"/>
              </a:schemeClr>
            </a:solidFill>
          </a:endParaRPr>
        </a:p>
      </xdr:txBody>
    </xdr:sp>
    <xdr:clientData/>
  </xdr:twoCellAnchor>
  <xdr:twoCellAnchor>
    <xdr:from>
      <xdr:col>2</xdr:col>
      <xdr:colOff>774696</xdr:colOff>
      <xdr:row>22</xdr:row>
      <xdr:rowOff>8465</xdr:rowOff>
    </xdr:from>
    <xdr:to>
      <xdr:col>6</xdr:col>
      <xdr:colOff>1401230</xdr:colOff>
      <xdr:row>33</xdr:row>
      <xdr:rowOff>189652</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1117599</xdr:colOff>
      <xdr:row>43</xdr:row>
      <xdr:rowOff>37535</xdr:rowOff>
    </xdr:from>
    <xdr:to>
      <xdr:col>7</xdr:col>
      <xdr:colOff>1008944</xdr:colOff>
      <xdr:row>58</xdr:row>
      <xdr:rowOff>95954</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262089</xdr:colOff>
      <xdr:row>4</xdr:row>
      <xdr:rowOff>114295</xdr:rowOff>
    </xdr:from>
    <xdr:to>
      <xdr:col>8</xdr:col>
      <xdr:colOff>45836</xdr:colOff>
      <xdr:row>12</xdr:row>
      <xdr:rowOff>214487</xdr:rowOff>
    </xdr:to>
    <xdr:grpSp>
      <xdr:nvGrpSpPr>
        <xdr:cNvPr id="5" name="Group 4">
          <a:extLst>
            <a:ext uri="{FF2B5EF4-FFF2-40B4-BE49-F238E27FC236}">
              <a16:creationId xmlns:a16="http://schemas.microsoft.com/office/drawing/2014/main" id="{00000000-0008-0000-0200-000005000000}"/>
            </a:ext>
          </a:extLst>
        </xdr:cNvPr>
        <xdr:cNvGrpSpPr/>
      </xdr:nvGrpSpPr>
      <xdr:grpSpPr>
        <a:xfrm>
          <a:off x="653521" y="1434188"/>
          <a:ext cx="12553597" cy="2280510"/>
          <a:chOff x="650145" y="1426628"/>
          <a:chExt cx="12476691" cy="2245081"/>
        </a:xfrm>
        <a:solidFill>
          <a:schemeClr val="accent4">
            <a:lumMod val="60000"/>
            <a:lumOff val="40000"/>
          </a:schemeClr>
        </a:solidFill>
      </xdr:grpSpPr>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650145" y="1429743"/>
          <a:ext cx="2743200" cy="201168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028974" y="3397864"/>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3516555" y="3412347"/>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3103225" y="1426628"/>
          <a:ext cx="2743200" cy="201168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5543108" y="1427948"/>
          <a:ext cx="2743200" cy="2011680"/>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7950808" y="1435008"/>
          <a:ext cx="2743200" cy="201168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10383636" y="1435007"/>
          <a:ext cx="2743200" cy="2011680"/>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5961968" y="342072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8365667" y="3384126"/>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2019</a:t>
            </a:r>
            <a:endParaRPr lang="en-US" sz="1400" i="0" baseline="30000">
              <a:solidFill>
                <a:sysClr val="windowText" lastClr="000000"/>
              </a:solidFill>
              <a:latin typeface="+mj-lt"/>
            </a:endParaRPr>
          </a:p>
        </xdr:txBody>
      </xdr:sp>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0748196" y="3378393"/>
            <a:ext cx="1828800" cy="25098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2020</a:t>
            </a:r>
            <a:endParaRPr lang="en-US" sz="1400" i="0" baseline="30000">
              <a:solidFill>
                <a:sysClr val="windowText" lastClr="000000"/>
              </a:solidFill>
              <a:latin typeface="+mj-lt"/>
            </a:endParaRPr>
          </a:p>
        </xdr:txBody>
      </xdr:sp>
    </xdr:grpSp>
    <xdr:clientData/>
  </xdr:twoCellAnchor>
  <xdr:twoCellAnchor>
    <xdr:from>
      <xdr:col>7</xdr:col>
      <xdr:colOff>1386418</xdr:colOff>
      <xdr:row>4</xdr:row>
      <xdr:rowOff>137585</xdr:rowOff>
    </xdr:from>
    <xdr:to>
      <xdr:col>10</xdr:col>
      <xdr:colOff>6647</xdr:colOff>
      <xdr:row>12</xdr:row>
      <xdr:rowOff>7310</xdr:rowOff>
    </xdr:to>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74079</xdr:colOff>
      <xdr:row>11</xdr:row>
      <xdr:rowOff>201084</xdr:rowOff>
    </xdr:from>
    <xdr:to>
      <xdr:col>9</xdr:col>
      <xdr:colOff>1283497</xdr:colOff>
      <xdr:row>12</xdr:row>
      <xdr:rowOff>184331</xdr:rowOff>
    </xdr:to>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2594162" y="3354917"/>
          <a:ext cx="1749168" cy="247831"/>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2021</a:t>
          </a:r>
          <a:endParaRPr lang="en-US" sz="1400" i="0" baseline="30000">
            <a:solidFill>
              <a:sysClr val="windowText" lastClr="000000"/>
            </a:solidFill>
            <a:latin typeface="+mj-lt"/>
          </a:endParaRPr>
        </a:p>
      </xdr:txBody>
    </xdr:sp>
    <xdr:clientData/>
  </xdr:twoCellAnchor>
  <xdr:twoCellAnchor>
    <xdr:from>
      <xdr:col>9</xdr:col>
      <xdr:colOff>1387929</xdr:colOff>
      <xdr:row>4</xdr:row>
      <xdr:rowOff>81642</xdr:rowOff>
    </xdr:from>
    <xdr:to>
      <xdr:col>11</xdr:col>
      <xdr:colOff>552444</xdr:colOff>
      <xdr:row>11</xdr:row>
      <xdr:rowOff>223510</xdr:rowOff>
    </xdr:to>
    <xdr:graphicFrame macro="">
      <xdr:nvGraphicFramePr>
        <xdr:cNvPr id="16" name="Chart 15">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157232</xdr:colOff>
      <xdr:row>11</xdr:row>
      <xdr:rowOff>211667</xdr:rowOff>
    </xdr:from>
    <xdr:to>
      <xdr:col>11</xdr:col>
      <xdr:colOff>182829</xdr:colOff>
      <xdr:row>12</xdr:row>
      <xdr:rowOff>194914</xdr:rowOff>
    </xdr:to>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14893768" y="3436560"/>
          <a:ext cx="1753704" cy="255390"/>
        </a:xfrm>
        <a:prstGeom prst="rect">
          <a:avLst/>
        </a:prstGeom>
        <a:solidFill>
          <a:schemeClr val="accent4">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2022</a:t>
          </a:r>
          <a:endParaRPr lang="en-US" sz="1400" i="0" baseline="30000">
            <a:solidFill>
              <a:sysClr val="windowText" lastClr="000000"/>
            </a:solidFill>
            <a:latin typeface="+mj-lt"/>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107950</xdr:colOff>
          <xdr:row>34</xdr:row>
          <xdr:rowOff>0</xdr:rowOff>
        </xdr:from>
        <xdr:to>
          <xdr:col>3</xdr:col>
          <xdr:colOff>361950</xdr:colOff>
          <xdr:row>34</xdr:row>
          <xdr:rowOff>228600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65264</xdr:colOff>
      <xdr:row>14</xdr:row>
      <xdr:rowOff>158744</xdr:rowOff>
    </xdr:from>
    <xdr:to>
      <xdr:col>3</xdr:col>
      <xdr:colOff>482953</xdr:colOff>
      <xdr:row>32</xdr:row>
      <xdr:rowOff>48677</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42146" y="4059505"/>
          <a:ext cx="7118034" cy="3518411"/>
          <a:chOff x="542059" y="2289918"/>
          <a:chExt cx="5860076" cy="2926080"/>
        </a:xfrm>
      </xdr:grpSpPr>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Mitigation Finance:</a:t>
            </a:r>
          </a:p>
          <a:p>
            <a:pPr algn="ctr"/>
            <a:r>
              <a:rPr lang="en-US" sz="1400" b="0" cap="small" baseline="0">
                <a:latin typeface="+mj-lt"/>
              </a:rPr>
              <a:t>US$2,224.3 Million </a:t>
            </a:r>
            <a:endParaRPr lang="en-US" sz="1400" b="0" cap="small">
              <a:latin typeface="+mj-lt"/>
            </a:endParaRPr>
          </a:p>
        </xdr:txBody>
      </xdr:sp>
    </xdr:grpSp>
    <xdr:clientData/>
  </xdr:twoCellAnchor>
  <xdr:twoCellAnchor>
    <xdr:from>
      <xdr:col>3</xdr:col>
      <xdr:colOff>1241778</xdr:colOff>
      <xdr:row>14</xdr:row>
      <xdr:rowOff>127003</xdr:rowOff>
    </xdr:from>
    <xdr:to>
      <xdr:col>6</xdr:col>
      <xdr:colOff>163689</xdr:colOff>
      <xdr:row>32</xdr:row>
      <xdr:rowOff>16936</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8219005" y="4021414"/>
          <a:ext cx="7630388" cy="3527936"/>
          <a:chOff x="542059" y="2289918"/>
          <a:chExt cx="5860076" cy="2926080"/>
        </a:xfrm>
      </xdr:grpSpPr>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1676727" y="343783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Adaptation Finance:</a:t>
            </a:r>
          </a:p>
          <a:p>
            <a:pPr algn="ctr"/>
            <a:r>
              <a:rPr lang="en-US" sz="1400" b="0" cap="small" baseline="0">
                <a:latin typeface="+mj-lt"/>
              </a:rPr>
              <a:t>US$1,579.5 Million </a:t>
            </a:r>
            <a:endParaRPr lang="en-US" sz="1400" b="0" cap="small">
              <a:latin typeface="+mj-lt"/>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107950</xdr:colOff>
          <xdr:row>34</xdr:row>
          <xdr:rowOff>0</xdr:rowOff>
        </xdr:from>
        <xdr:to>
          <xdr:col>3</xdr:col>
          <xdr:colOff>361950</xdr:colOff>
          <xdr:row>34</xdr:row>
          <xdr:rowOff>228600</xdr:rowOff>
        </xdr:to>
        <xdr:sp macro="" textlink="">
          <xdr:nvSpPr>
            <xdr:cNvPr id="3074" name="Drop Down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PMORANDI\AppData\Roaming\Microsoft\Excel\2020-IDB-Climate-Finance-%20(2)%20(version%201).xlsb"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PMORANDI\Downloads\2020-IDB-Climate-Finance-%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 val="IDBG 2018 CF"/>
      <sheetName val="2018 IDBG CF by Categories"/>
      <sheetName val="2018 IDBG CF by Fund"/>
      <sheetName val="2018 IDBG CF by Country"/>
      <sheetName val="By VPC 2016-2018"/>
      <sheetName val="Timeline"/>
      <sheetName val="2017-2018 CF"/>
      <sheetName val="cross-support"/>
      <sheetName val="By Instrum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 sheetId="10">
        <row r="4">
          <cell r="B4">
            <v>74380900</v>
          </cell>
        </row>
      </sheetData>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Methodology"/>
      <sheetName val="Overview"/>
      <sheetName val="By Country"/>
      <sheetName val="By Category"/>
      <sheetName val="IDB Project-level Data "/>
      <sheetName val="Data1"/>
      <sheetName val="Dat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Methodology"/>
      <sheetName val="Overview"/>
      <sheetName val="By Country"/>
      <sheetName val="By Category"/>
      <sheetName val="IDB Project-level Data "/>
      <sheetName val="Data1"/>
      <sheetName val="Data2"/>
    </sheetNames>
    <sheetDataSet>
      <sheetData sheetId="0"/>
      <sheetData sheetId="1"/>
      <sheetData sheetId="2"/>
      <sheetData sheetId="3"/>
      <sheetData sheetId="4">
        <row r="32">
          <cell r="C32">
            <v>12</v>
          </cell>
        </row>
      </sheetData>
      <sheetData sheetId="5"/>
      <sheetData sheetId="6">
        <row r="40">
          <cell r="A40">
            <v>1</v>
          </cell>
          <cell r="B40" t="str">
            <v>Argentina</v>
          </cell>
        </row>
        <row r="41">
          <cell r="A41">
            <v>2</v>
          </cell>
          <cell r="B41" t="str">
            <v>Bahamas</v>
          </cell>
        </row>
        <row r="42">
          <cell r="A42">
            <v>3</v>
          </cell>
          <cell r="B42" t="str">
            <v>Barbados</v>
          </cell>
        </row>
        <row r="43">
          <cell r="A43">
            <v>4</v>
          </cell>
          <cell r="B43" t="str">
            <v>Belize</v>
          </cell>
        </row>
        <row r="44">
          <cell r="A44">
            <v>5</v>
          </cell>
          <cell r="B44" t="str">
            <v>Bolivia</v>
          </cell>
        </row>
        <row r="45">
          <cell r="A45">
            <v>6</v>
          </cell>
          <cell r="B45" t="str">
            <v>Brazil</v>
          </cell>
        </row>
        <row r="46">
          <cell r="A46">
            <v>7</v>
          </cell>
          <cell r="B46" t="str">
            <v>Chile</v>
          </cell>
        </row>
        <row r="47">
          <cell r="A47">
            <v>8</v>
          </cell>
          <cell r="B47" t="str">
            <v>Colombia</v>
          </cell>
        </row>
        <row r="48">
          <cell r="A48">
            <v>9</v>
          </cell>
          <cell r="B48" t="str">
            <v>Costa Rica</v>
          </cell>
        </row>
        <row r="49">
          <cell r="A49">
            <v>10</v>
          </cell>
          <cell r="B49" t="str">
            <v>Dominican Republic</v>
          </cell>
        </row>
        <row r="50">
          <cell r="A50">
            <v>11</v>
          </cell>
          <cell r="B50" t="str">
            <v>Ecuador</v>
          </cell>
        </row>
        <row r="51">
          <cell r="A51">
            <v>12</v>
          </cell>
          <cell r="B51" t="str">
            <v>El Salvador</v>
          </cell>
        </row>
        <row r="52">
          <cell r="A52">
            <v>13</v>
          </cell>
          <cell r="B52" t="str">
            <v>Guatemala</v>
          </cell>
        </row>
        <row r="53">
          <cell r="A53">
            <v>14</v>
          </cell>
          <cell r="B53" t="str">
            <v>Guyana</v>
          </cell>
        </row>
        <row r="54">
          <cell r="A54">
            <v>15</v>
          </cell>
          <cell r="B54" t="str">
            <v>Haiti</v>
          </cell>
        </row>
        <row r="55">
          <cell r="A55">
            <v>16</v>
          </cell>
          <cell r="B55" t="str">
            <v>Honduras</v>
          </cell>
        </row>
        <row r="56">
          <cell r="A56">
            <v>17</v>
          </cell>
          <cell r="B56" t="str">
            <v>Jamaica</v>
          </cell>
        </row>
        <row r="57">
          <cell r="A57">
            <v>18</v>
          </cell>
          <cell r="B57" t="str">
            <v>Mexico</v>
          </cell>
        </row>
        <row r="58">
          <cell r="A58">
            <v>19</v>
          </cell>
          <cell r="B58" t="str">
            <v>Nicaragua</v>
          </cell>
        </row>
        <row r="59">
          <cell r="A59">
            <v>20</v>
          </cell>
          <cell r="B59" t="str">
            <v>Panama</v>
          </cell>
        </row>
        <row r="60">
          <cell r="A60">
            <v>21</v>
          </cell>
          <cell r="B60" t="str">
            <v>Paraguay</v>
          </cell>
        </row>
        <row r="61">
          <cell r="A61">
            <v>22</v>
          </cell>
          <cell r="B61" t="str">
            <v>Peru</v>
          </cell>
        </row>
        <row r="62">
          <cell r="A62">
            <v>23</v>
          </cell>
          <cell r="B62" t="str">
            <v>Regional</v>
          </cell>
        </row>
        <row r="63">
          <cell r="A63">
            <v>24</v>
          </cell>
          <cell r="B63" t="str">
            <v>Suriname</v>
          </cell>
        </row>
        <row r="64">
          <cell r="A64">
            <v>25</v>
          </cell>
          <cell r="B64" t="str">
            <v>Trinidad and Tobago</v>
          </cell>
        </row>
        <row r="65">
          <cell r="A65">
            <v>26</v>
          </cell>
          <cell r="B65" t="str">
            <v>Uruguay</v>
          </cell>
        </row>
        <row r="66">
          <cell r="A66">
            <v>27</v>
          </cell>
          <cell r="B66" t="str">
            <v>Venezuela</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9A99-8C9A-4D1F-8238-08D011719E0A}">
  <sheetPr codeName="Sheet1">
    <tabColor theme="0"/>
  </sheetPr>
  <dimension ref="A5:M34"/>
  <sheetViews>
    <sheetView showGridLines="0" showRowColHeaders="0" topLeftCell="A15" zoomScale="90" zoomScaleNormal="90" workbookViewId="0">
      <selection activeCell="Q18" sqref="Q18"/>
    </sheetView>
  </sheetViews>
  <sheetFormatPr defaultColWidth="8.81640625" defaultRowHeight="18" customHeight="1" x14ac:dyDescent="0.35"/>
  <cols>
    <col min="1" max="7" width="15.81640625" style="15" customWidth="1"/>
    <col min="8" max="8" width="27.453125" style="15" customWidth="1"/>
    <col min="9" max="9" width="32" style="15" customWidth="1"/>
    <col min="10" max="10" width="10.81640625" style="15" customWidth="1"/>
    <col min="11" max="11" width="12.1796875" style="15" customWidth="1"/>
    <col min="12" max="57" width="15.81640625" style="15" customWidth="1"/>
    <col min="58" max="16384" width="8.81640625" style="15"/>
  </cols>
  <sheetData>
    <row r="5" spans="1:11" ht="18" customHeight="1" thickBot="1" x14ac:dyDescent="0.4"/>
    <row r="6" spans="1:11" ht="18" customHeight="1" x14ac:dyDescent="0.35">
      <c r="A6" s="81" t="s">
        <v>218</v>
      </c>
      <c r="B6" s="81"/>
      <c r="C6" s="81"/>
      <c r="D6" s="81"/>
      <c r="E6" s="81"/>
      <c r="F6" s="81"/>
      <c r="G6" s="81"/>
      <c r="H6" s="81"/>
      <c r="I6" s="81"/>
      <c r="J6" s="81"/>
      <c r="K6" s="81"/>
    </row>
    <row r="7" spans="1:11" ht="18" customHeight="1" x14ac:dyDescent="0.35">
      <c r="A7" s="82"/>
      <c r="B7" s="82"/>
      <c r="C7" s="82"/>
      <c r="D7" s="82"/>
      <c r="E7" s="82"/>
      <c r="F7" s="82"/>
      <c r="G7" s="82"/>
      <c r="H7" s="82"/>
      <c r="I7" s="82"/>
      <c r="J7" s="82"/>
      <c r="K7" s="82"/>
    </row>
    <row r="8" spans="1:11" ht="18" customHeight="1" x14ac:dyDescent="0.35">
      <c r="A8" s="82"/>
      <c r="B8" s="82"/>
      <c r="C8" s="82"/>
      <c r="D8" s="82"/>
      <c r="E8" s="82"/>
      <c r="F8" s="82"/>
      <c r="G8" s="82"/>
      <c r="H8" s="82"/>
      <c r="I8" s="82"/>
      <c r="J8" s="82"/>
      <c r="K8" s="82"/>
    </row>
    <row r="10" spans="1:11" ht="18" customHeight="1" x14ac:dyDescent="0.45">
      <c r="H10" s="16"/>
    </row>
    <row r="11" spans="1:11" ht="24" customHeight="1" x14ac:dyDescent="0.35">
      <c r="I11" s="17" t="s">
        <v>141</v>
      </c>
    </row>
    <row r="12" spans="1:11" ht="18" customHeight="1" x14ac:dyDescent="0.45">
      <c r="I12" s="18"/>
    </row>
    <row r="13" spans="1:11" ht="18" customHeight="1" x14ac:dyDescent="0.45">
      <c r="I13" s="19" t="s">
        <v>142</v>
      </c>
    </row>
    <row r="14" spans="1:11" ht="18" customHeight="1" x14ac:dyDescent="0.45">
      <c r="I14" s="20"/>
    </row>
    <row r="15" spans="1:11" ht="18" customHeight="1" x14ac:dyDescent="0.45">
      <c r="I15" s="19" t="s">
        <v>1582</v>
      </c>
    </row>
    <row r="16" spans="1:11" ht="18" customHeight="1" x14ac:dyDescent="0.35">
      <c r="A16" s="21"/>
      <c r="B16" s="21"/>
      <c r="C16" s="21"/>
      <c r="D16" s="21"/>
      <c r="E16" s="21"/>
      <c r="F16" s="21"/>
      <c r="G16" s="21"/>
      <c r="I16" s="22"/>
      <c r="K16" s="21"/>
    </row>
    <row r="17" spans="1:11" ht="18" customHeight="1" x14ac:dyDescent="0.45">
      <c r="I17" s="19" t="s">
        <v>143</v>
      </c>
    </row>
    <row r="18" spans="1:11" ht="18" customHeight="1" x14ac:dyDescent="0.35">
      <c r="A18" s="21"/>
      <c r="B18" s="21"/>
      <c r="C18" s="21"/>
      <c r="D18" s="21"/>
      <c r="E18" s="21"/>
      <c r="F18" s="21"/>
      <c r="G18" s="21"/>
      <c r="I18" s="22"/>
      <c r="K18" s="21"/>
    </row>
    <row r="19" spans="1:11" ht="18" customHeight="1" x14ac:dyDescent="0.45">
      <c r="A19" s="23"/>
      <c r="I19" s="19" t="s">
        <v>144</v>
      </c>
    </row>
    <row r="20" spans="1:11" ht="18" customHeight="1" x14ac:dyDescent="0.45">
      <c r="I20" s="24"/>
    </row>
    <row r="21" spans="1:11" ht="18" customHeight="1" x14ac:dyDescent="0.45">
      <c r="I21" s="19" t="s">
        <v>145</v>
      </c>
    </row>
    <row r="22" spans="1:11" ht="23.15" customHeight="1" x14ac:dyDescent="0.45">
      <c r="H22" s="16"/>
    </row>
    <row r="23" spans="1:11" ht="24" customHeight="1" x14ac:dyDescent="0.35"/>
    <row r="34" spans="13:13" ht="18" customHeight="1" x14ac:dyDescent="0.35">
      <c r="M34" s="25"/>
    </row>
  </sheetData>
  <mergeCells count="1">
    <mergeCell ref="A6:K8"/>
  </mergeCells>
  <hyperlinks>
    <hyperlink ref="I13" location="Methodology!A1" display=" - Methodology " xr:uid="{A042176B-B2D1-4DF9-92DA-3734C17DB5F9}"/>
    <hyperlink ref="I21" location="'IDB Project-level Data '!A1" display=" - IDB Project Level Data" xr:uid="{E3895128-4823-478B-97EA-33960C149E9D}"/>
    <hyperlink ref="I15" location="Overview!A1" display=" - Overview of 2019 IDB Group Climate Finance " xr:uid="{BF4565C6-5D7E-4752-8380-89F11C807473}"/>
    <hyperlink ref="I17" location="'By country'!A1" display=" - Country Data " xr:uid="{C221C704-E97D-480D-AA77-6ED04720EEF7}"/>
    <hyperlink ref="I19" location="'By category'!A1" display=" - Category Data" xr:uid="{01801F1C-510C-4E31-89E9-F62BA29C11F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0D45F-4281-4573-A9E7-8FD30B814728}">
  <sheetPr codeName="Sheet2">
    <tabColor theme="0"/>
  </sheetPr>
  <dimension ref="A1:I29"/>
  <sheetViews>
    <sheetView showGridLines="0" showRowColHeaders="0" tabSelected="1" zoomScale="90" zoomScaleNormal="90" workbookViewId="0">
      <selection activeCell="K26" sqref="K26"/>
    </sheetView>
  </sheetViews>
  <sheetFormatPr defaultColWidth="8.81640625" defaultRowHeight="13" x14ac:dyDescent="0.3"/>
  <cols>
    <col min="1" max="1" width="5.81640625" style="26" customWidth="1"/>
    <col min="2" max="8" width="24" style="26" customWidth="1"/>
    <col min="9" max="9" width="19.1796875" style="26" customWidth="1"/>
    <col min="10" max="23" width="20" style="26" customWidth="1"/>
    <col min="24" max="16384" width="8.81640625" style="26"/>
  </cols>
  <sheetData>
    <row r="1" spans="1:9" ht="40.4" customHeight="1" x14ac:dyDescent="0.3">
      <c r="A1" s="83" t="s">
        <v>146</v>
      </c>
      <c r="B1" s="83"/>
      <c r="C1" s="83"/>
      <c r="D1" s="83"/>
      <c r="E1" s="83"/>
      <c r="F1" s="83"/>
      <c r="G1" s="83"/>
      <c r="H1" s="83"/>
      <c r="I1" s="83"/>
    </row>
    <row r="2" spans="1:9" ht="16.399999999999999" customHeight="1" x14ac:dyDescent="0.3"/>
    <row r="3" spans="1:9" ht="16.399999999999999" customHeight="1" x14ac:dyDescent="0.3"/>
    <row r="4" spans="1:9" ht="16.399999999999999" customHeight="1" x14ac:dyDescent="0.3"/>
    <row r="5" spans="1:9" ht="16.399999999999999" customHeight="1" x14ac:dyDescent="0.3"/>
    <row r="6" spans="1:9" ht="16.399999999999999" customHeight="1" x14ac:dyDescent="0.3"/>
    <row r="7" spans="1:9" ht="16.399999999999999" customHeight="1" x14ac:dyDescent="0.3"/>
    <row r="8" spans="1:9" ht="16.399999999999999" customHeight="1" x14ac:dyDescent="0.3"/>
    <row r="9" spans="1:9" ht="16.399999999999999" customHeight="1" x14ac:dyDescent="0.3"/>
    <row r="10" spans="1:9" ht="16.399999999999999" customHeight="1" x14ac:dyDescent="0.3"/>
    <row r="11" spans="1:9" ht="16.399999999999999" customHeight="1" x14ac:dyDescent="0.3"/>
    <row r="12" spans="1:9" ht="16.399999999999999" customHeight="1" x14ac:dyDescent="0.3"/>
    <row r="13" spans="1:9" ht="16.399999999999999" customHeight="1" x14ac:dyDescent="0.3"/>
    <row r="14" spans="1:9" ht="16.399999999999999" customHeight="1" x14ac:dyDescent="0.3"/>
    <row r="15" spans="1:9" ht="16.399999999999999" customHeight="1" x14ac:dyDescent="0.3"/>
    <row r="16" spans="1:9" ht="16.399999999999999" customHeight="1" x14ac:dyDescent="0.3"/>
    <row r="17" ht="16.399999999999999" customHeight="1" x14ac:dyDescent="0.3"/>
    <row r="18" ht="16.399999999999999" customHeight="1" x14ac:dyDescent="0.3"/>
    <row r="19" ht="16.399999999999999" customHeight="1" x14ac:dyDescent="0.3"/>
    <row r="20" ht="16.399999999999999" customHeight="1" x14ac:dyDescent="0.3"/>
    <row r="21" ht="16.399999999999999" customHeight="1" x14ac:dyDescent="0.3"/>
    <row r="22" ht="16.399999999999999" customHeight="1" x14ac:dyDescent="0.3"/>
    <row r="23" ht="16.399999999999999" customHeight="1" x14ac:dyDescent="0.3"/>
    <row r="24" ht="16.399999999999999" customHeight="1" x14ac:dyDescent="0.3"/>
    <row r="25" ht="16.399999999999999" customHeight="1" x14ac:dyDescent="0.3"/>
    <row r="26" ht="16.399999999999999" customHeight="1" x14ac:dyDescent="0.3"/>
    <row r="27" ht="16.399999999999999" customHeight="1" x14ac:dyDescent="0.3"/>
    <row r="28" ht="16.399999999999999" customHeight="1" x14ac:dyDescent="0.3"/>
    <row r="29" ht="16.399999999999999" customHeight="1" x14ac:dyDescent="0.3"/>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F8B2-3087-49ED-BA0D-EAEC113D0C75}">
  <sheetPr codeName="Sheet3">
    <tabColor theme="8" tint="0.79998168889431442"/>
  </sheetPr>
  <dimension ref="A1:L42"/>
  <sheetViews>
    <sheetView showGridLines="0" showRowColHeaders="0" zoomScale="70" zoomScaleNormal="70" workbookViewId="0">
      <selection sqref="A1:L1"/>
    </sheetView>
  </sheetViews>
  <sheetFormatPr defaultColWidth="21.81640625" defaultRowHeight="21" customHeight="1" x14ac:dyDescent="0.35"/>
  <cols>
    <col min="1" max="1" width="5.54296875" style="8" customWidth="1"/>
    <col min="2" max="8" width="26" style="8" customWidth="1"/>
    <col min="9" max="9" width="8.1796875" style="8" customWidth="1"/>
    <col min="10" max="12" width="26" style="8" customWidth="1"/>
    <col min="13" max="16384" width="21.81640625" style="8"/>
  </cols>
  <sheetData>
    <row r="1" spans="1:12" ht="40.4" customHeight="1" x14ac:dyDescent="0.35">
      <c r="A1" s="84" t="s">
        <v>1583</v>
      </c>
      <c r="B1" s="84"/>
      <c r="C1" s="84"/>
      <c r="D1" s="84"/>
      <c r="E1" s="84"/>
      <c r="F1" s="84"/>
      <c r="G1" s="84"/>
      <c r="H1" s="84"/>
      <c r="I1" s="84"/>
      <c r="J1" s="84"/>
      <c r="K1" s="84"/>
      <c r="L1" s="84"/>
    </row>
    <row r="13" spans="1:12" ht="21" customHeight="1" x14ac:dyDescent="0.35">
      <c r="B13" s="27"/>
    </row>
    <row r="14" spans="1:12" ht="29.15" customHeight="1" x14ac:dyDescent="0.35"/>
    <row r="15" spans="1:12" ht="26.65" customHeight="1" x14ac:dyDescent="0.35">
      <c r="B15" s="88" t="s">
        <v>1584</v>
      </c>
      <c r="C15" s="88"/>
      <c r="D15" s="88"/>
      <c r="E15" s="88"/>
      <c r="F15" s="88"/>
      <c r="G15" s="88"/>
      <c r="H15" s="88"/>
    </row>
    <row r="16" spans="1:12" ht="21" customHeight="1" x14ac:dyDescent="0.35">
      <c r="B16" s="85" t="s">
        <v>147</v>
      </c>
      <c r="C16" s="85" t="s">
        <v>148</v>
      </c>
      <c r="D16" s="85" t="s">
        <v>149</v>
      </c>
      <c r="E16" s="85" t="s">
        <v>150</v>
      </c>
      <c r="F16" s="85" t="s">
        <v>151</v>
      </c>
      <c r="G16" s="85"/>
      <c r="H16" s="85"/>
    </row>
    <row r="17" spans="2:8" ht="21" customHeight="1" x14ac:dyDescent="0.35">
      <c r="B17" s="85"/>
      <c r="C17" s="85"/>
      <c r="D17" s="85"/>
      <c r="E17" s="85"/>
      <c r="F17" s="76" t="s">
        <v>152</v>
      </c>
      <c r="G17" s="76" t="s">
        <v>153</v>
      </c>
      <c r="H17" s="76" t="s">
        <v>154</v>
      </c>
    </row>
    <row r="18" spans="2:8" ht="22.4" customHeight="1" x14ac:dyDescent="0.35">
      <c r="B18" s="70" t="s">
        <v>155</v>
      </c>
      <c r="C18" s="71">
        <v>13477715883</v>
      </c>
      <c r="D18" s="71">
        <v>5627442528.3647995</v>
      </c>
      <c r="E18" s="74">
        <f>D18/C18</f>
        <v>0.41753681241069379</v>
      </c>
      <c r="F18" s="71">
        <v>2008282763.3648</v>
      </c>
      <c r="G18" s="71">
        <v>1562236113</v>
      </c>
      <c r="H18" s="71">
        <v>2056923652</v>
      </c>
    </row>
    <row r="19" spans="2:8" ht="22.4" customHeight="1" x14ac:dyDescent="0.35">
      <c r="B19" s="70" t="s">
        <v>156</v>
      </c>
      <c r="C19" s="71">
        <v>385581066</v>
      </c>
      <c r="D19" s="71">
        <v>268086851.68799999</v>
      </c>
      <c r="E19" s="74">
        <f>D19/C19</f>
        <v>0.69528012479741419</v>
      </c>
      <c r="F19" s="71">
        <v>215979152.958</v>
      </c>
      <c r="G19" s="71">
        <v>17264127.73</v>
      </c>
      <c r="H19" s="71">
        <v>34843571</v>
      </c>
    </row>
    <row r="20" spans="2:8" ht="22.4" customHeight="1" x14ac:dyDescent="0.35">
      <c r="B20" s="72" t="s">
        <v>157</v>
      </c>
      <c r="C20" s="73">
        <f>SUM(C18:C19)</f>
        <v>13863296949</v>
      </c>
      <c r="D20" s="73">
        <f>SUM(D18:D19)</f>
        <v>5895529380.0527992</v>
      </c>
      <c r="E20" s="75">
        <f>D20/C20</f>
        <v>0.42526171095816145</v>
      </c>
      <c r="F20" s="73">
        <f>SUM(F18:F19)</f>
        <v>2224261916.3228002</v>
      </c>
      <c r="G20" s="73">
        <f>SUM(G18:G19)</f>
        <v>1579500240.73</v>
      </c>
      <c r="H20" s="73">
        <f>SUM(H18:H19)</f>
        <v>2091767223</v>
      </c>
    </row>
    <row r="21" spans="2:8" ht="26.65" customHeight="1" x14ac:dyDescent="0.35">
      <c r="B21" s="90" t="s">
        <v>158</v>
      </c>
      <c r="C21" s="91"/>
      <c r="D21" s="91"/>
      <c r="E21" s="91"/>
      <c r="F21" s="91"/>
      <c r="G21" s="91"/>
      <c r="H21" s="91"/>
    </row>
    <row r="22" spans="2:8" ht="26.65" customHeight="1" x14ac:dyDescent="0.35">
      <c r="B22" s="92" t="s">
        <v>1585</v>
      </c>
      <c r="C22" s="91"/>
      <c r="D22" s="91"/>
      <c r="E22" s="91"/>
      <c r="F22" s="91"/>
      <c r="G22" s="91"/>
      <c r="H22" s="91"/>
    </row>
    <row r="23" spans="2:8" ht="19.399999999999999" customHeight="1" x14ac:dyDescent="0.35"/>
    <row r="24" spans="2:8" ht="21" customHeight="1" x14ac:dyDescent="0.35">
      <c r="B24" s="30"/>
      <c r="C24" s="30"/>
      <c r="D24" s="30"/>
      <c r="E24" s="30"/>
      <c r="F24" s="30"/>
      <c r="G24" s="30"/>
      <c r="H24" s="30"/>
    </row>
    <row r="25" spans="2:8" ht="29.15" customHeight="1" x14ac:dyDescent="0.35">
      <c r="G25" s="30"/>
      <c r="H25" s="30"/>
    </row>
    <row r="26" spans="2:8" ht="41.15" customHeight="1" x14ac:dyDescent="0.35">
      <c r="G26" s="30"/>
      <c r="H26" s="30"/>
    </row>
    <row r="27" spans="2:8" ht="22.4" customHeight="1" x14ac:dyDescent="0.35">
      <c r="G27" s="30"/>
      <c r="H27" s="30"/>
    </row>
    <row r="28" spans="2:8" ht="22.4" customHeight="1" x14ac:dyDescent="0.35">
      <c r="G28" s="30"/>
      <c r="H28" s="30"/>
    </row>
    <row r="29" spans="2:8" ht="22.4" customHeight="1" x14ac:dyDescent="0.35">
      <c r="G29" s="30"/>
      <c r="H29" s="30"/>
    </row>
    <row r="30" spans="2:8" ht="22.4" customHeight="1" x14ac:dyDescent="0.35">
      <c r="G30" s="30"/>
      <c r="H30" s="30"/>
    </row>
    <row r="31" spans="2:8" ht="22.4" customHeight="1" x14ac:dyDescent="0.35">
      <c r="G31" s="30"/>
      <c r="H31" s="30"/>
    </row>
    <row r="32" spans="2:8" ht="22.4" customHeight="1" x14ac:dyDescent="0.35">
      <c r="G32" s="30"/>
      <c r="H32" s="30"/>
    </row>
    <row r="33" spans="2:8" ht="22.4" customHeight="1" x14ac:dyDescent="0.35">
      <c r="G33" s="30"/>
      <c r="H33" s="30"/>
    </row>
    <row r="34" spans="2:8" ht="29.15" customHeight="1" x14ac:dyDescent="0.35">
      <c r="G34" s="30"/>
      <c r="H34" s="30"/>
    </row>
    <row r="35" spans="2:8" ht="26.65" customHeight="1" x14ac:dyDescent="0.35">
      <c r="B35" s="93" t="s">
        <v>1586</v>
      </c>
      <c r="C35" s="94"/>
      <c r="D35" s="94"/>
      <c r="E35" s="94"/>
      <c r="F35" s="94"/>
      <c r="G35" s="94"/>
      <c r="H35" s="94"/>
    </row>
    <row r="36" spans="2:8" ht="37.4" customHeight="1" x14ac:dyDescent="0.35">
      <c r="B36" s="95" t="s">
        <v>159</v>
      </c>
      <c r="C36" s="95"/>
      <c r="D36" s="31" t="s">
        <v>148</v>
      </c>
      <c r="E36" s="31" t="s">
        <v>149</v>
      </c>
      <c r="F36" s="31" t="s">
        <v>160</v>
      </c>
      <c r="G36" s="31" t="s">
        <v>161</v>
      </c>
      <c r="H36" s="31" t="s">
        <v>162</v>
      </c>
    </row>
    <row r="37" spans="2:8" ht="21" customHeight="1" x14ac:dyDescent="0.35">
      <c r="B37" s="86" t="s">
        <v>163</v>
      </c>
      <c r="C37" s="87"/>
      <c r="D37" s="28">
        <v>6875737344</v>
      </c>
      <c r="E37" s="28">
        <v>3000161988.3648</v>
      </c>
      <c r="F37" s="32">
        <v>1228610208.3648</v>
      </c>
      <c r="G37" s="32">
        <v>859480980</v>
      </c>
      <c r="H37" s="32">
        <v>912070800</v>
      </c>
    </row>
    <row r="38" spans="2:8" ht="21" customHeight="1" x14ac:dyDescent="0.35">
      <c r="B38" s="86" t="s">
        <v>164</v>
      </c>
      <c r="C38" s="87"/>
      <c r="D38" s="28">
        <v>5769000000</v>
      </c>
      <c r="E38" s="28">
        <v>2263092700</v>
      </c>
      <c r="F38" s="32">
        <v>875001200</v>
      </c>
      <c r="G38" s="32">
        <v>255152500</v>
      </c>
      <c r="H38" s="32">
        <v>1132939000</v>
      </c>
    </row>
    <row r="39" spans="2:8" ht="21" customHeight="1" x14ac:dyDescent="0.35">
      <c r="B39" s="86" t="s">
        <v>165</v>
      </c>
      <c r="C39" s="87"/>
      <c r="D39" s="28">
        <v>800000000</v>
      </c>
      <c r="E39" s="28">
        <v>400000000</v>
      </c>
      <c r="F39" s="32">
        <v>0</v>
      </c>
      <c r="G39" s="32">
        <v>400000000</v>
      </c>
      <c r="H39" s="33">
        <v>0</v>
      </c>
    </row>
    <row r="40" spans="2:8" ht="21" customHeight="1" x14ac:dyDescent="0.35">
      <c r="B40" s="86" t="s">
        <v>166</v>
      </c>
      <c r="C40" s="87"/>
      <c r="D40" s="28">
        <v>212840771</v>
      </c>
      <c r="E40" s="28">
        <v>78187958</v>
      </c>
      <c r="F40" s="32">
        <v>26252010</v>
      </c>
      <c r="G40" s="32">
        <v>18639603</v>
      </c>
      <c r="H40" s="32">
        <v>33296345</v>
      </c>
    </row>
    <row r="41" spans="2:8" ht="21" customHeight="1" x14ac:dyDescent="0.35">
      <c r="B41" s="86" t="s">
        <v>167</v>
      </c>
      <c r="C41" s="87"/>
      <c r="D41" s="28">
        <v>205718834</v>
      </c>
      <c r="E41" s="28">
        <v>154086733.68799999</v>
      </c>
      <c r="F41" s="32">
        <v>94398497.958000004</v>
      </c>
      <c r="G41" s="32">
        <v>46227157.729999997</v>
      </c>
      <c r="H41" s="32">
        <v>13461078</v>
      </c>
    </row>
    <row r="42" spans="2:8" ht="21" customHeight="1" x14ac:dyDescent="0.35">
      <c r="B42" s="89" t="s">
        <v>157</v>
      </c>
      <c r="C42" s="89"/>
      <c r="D42" s="29">
        <f>SUM(D37:D41)</f>
        <v>13863296949</v>
      </c>
      <c r="E42" s="29">
        <f>SUM(E37:E41)</f>
        <v>5895529380.0527992</v>
      </c>
      <c r="F42" s="29">
        <f>SUM(F37:F41)</f>
        <v>2224261916.3228002</v>
      </c>
      <c r="G42" s="29">
        <f>SUM(G37:G41)</f>
        <v>1579500240.73</v>
      </c>
      <c r="H42" s="29">
        <f>SUM(H37:H41)</f>
        <v>2091767223</v>
      </c>
    </row>
  </sheetData>
  <mergeCells count="17">
    <mergeCell ref="B42:C42"/>
    <mergeCell ref="B21:H21"/>
    <mergeCell ref="B22:H22"/>
    <mergeCell ref="B35:H35"/>
    <mergeCell ref="B36:C36"/>
    <mergeCell ref="B37:C37"/>
    <mergeCell ref="B38:C38"/>
    <mergeCell ref="A1:L1"/>
    <mergeCell ref="F16:H16"/>
    <mergeCell ref="B39:C39"/>
    <mergeCell ref="B40:C40"/>
    <mergeCell ref="B41:C41"/>
    <mergeCell ref="B15:H15"/>
    <mergeCell ref="B16:B17"/>
    <mergeCell ref="C16:C17"/>
    <mergeCell ref="D16:D17"/>
    <mergeCell ref="E16:E17"/>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DA860-E6D8-4604-B29B-64340A5C281A}">
  <sheetPr codeName="Sheet4">
    <tabColor theme="8" tint="0.79998168889431442"/>
  </sheetPr>
  <dimension ref="A1:I33"/>
  <sheetViews>
    <sheetView showGridLines="0" showRowColHeaders="0" zoomScale="90" zoomScaleNormal="90" workbookViewId="0">
      <selection sqref="A1:H1"/>
    </sheetView>
  </sheetViews>
  <sheetFormatPr defaultColWidth="20.81640625" defaultRowHeight="21" customHeight="1" x14ac:dyDescent="0.35"/>
  <cols>
    <col min="1" max="1" width="3.81640625" style="8" customWidth="1"/>
    <col min="2" max="12" width="26.81640625" style="8" customWidth="1"/>
    <col min="13" max="16384" width="20.81640625" style="8"/>
  </cols>
  <sheetData>
    <row r="1" spans="1:9" ht="40.4" customHeight="1" x14ac:dyDescent="0.35">
      <c r="A1" s="96" t="s">
        <v>1587</v>
      </c>
      <c r="B1" s="96"/>
      <c r="C1" s="96"/>
      <c r="D1" s="96"/>
      <c r="E1" s="96"/>
      <c r="F1" s="96"/>
      <c r="G1" s="96"/>
      <c r="H1" s="96"/>
    </row>
    <row r="2" spans="1:9" s="30" customFormat="1" ht="28.4" customHeight="1" x14ac:dyDescent="0.35">
      <c r="A2" s="8"/>
      <c r="B2" s="8"/>
      <c r="C2" s="8"/>
      <c r="D2" s="8"/>
      <c r="E2" s="8"/>
      <c r="F2" s="8"/>
      <c r="G2" s="8"/>
      <c r="H2" s="8"/>
      <c r="I2" s="8"/>
    </row>
    <row r="3" spans="1:9" ht="15" customHeight="1" x14ac:dyDescent="0.35">
      <c r="B3" s="65" t="s">
        <v>3</v>
      </c>
      <c r="C3" s="65" t="s">
        <v>148</v>
      </c>
      <c r="D3" s="65" t="s">
        <v>149</v>
      </c>
      <c r="E3" s="65" t="s">
        <v>217</v>
      </c>
      <c r="F3" s="65" t="s">
        <v>160</v>
      </c>
      <c r="G3" s="65" t="s">
        <v>161</v>
      </c>
      <c r="H3" s="65" t="s">
        <v>162</v>
      </c>
    </row>
    <row r="4" spans="1:9" ht="38.15" customHeight="1" x14ac:dyDescent="0.35">
      <c r="B4" s="66" t="s">
        <v>168</v>
      </c>
      <c r="C4" s="11">
        <v>2775700000</v>
      </c>
      <c r="D4" s="11">
        <v>1481486100</v>
      </c>
      <c r="E4" s="69">
        <f>D4/C4</f>
        <v>0.53373422920344415</v>
      </c>
      <c r="F4" s="11">
        <v>479879700</v>
      </c>
      <c r="G4" s="11">
        <v>317187600</v>
      </c>
      <c r="H4" s="11">
        <v>684418800</v>
      </c>
    </row>
    <row r="5" spans="1:9" ht="18" customHeight="1" x14ac:dyDescent="0.35">
      <c r="B5" s="66" t="s">
        <v>169</v>
      </c>
      <c r="C5" s="11">
        <v>207101667</v>
      </c>
      <c r="D5" s="11">
        <v>136671837.72999999</v>
      </c>
      <c r="E5" s="69">
        <f t="shared" ref="E5:E30" si="0">D5/C5</f>
        <v>0.65992630435949118</v>
      </c>
      <c r="F5" s="11">
        <v>22219999.999999996</v>
      </c>
      <c r="G5" s="11">
        <v>58851837.730000004</v>
      </c>
      <c r="H5" s="11">
        <v>55600000.000000007</v>
      </c>
    </row>
    <row r="6" spans="1:9" ht="18" customHeight="1" x14ac:dyDescent="0.35">
      <c r="B6" s="66" t="s">
        <v>170</v>
      </c>
      <c r="C6" s="11">
        <v>222125866</v>
      </c>
      <c r="D6" s="11">
        <v>98242000</v>
      </c>
      <c r="E6" s="69">
        <f t="shared" si="0"/>
        <v>0.44228077427056606</v>
      </c>
      <c r="F6" s="11">
        <v>1850000</v>
      </c>
      <c r="G6" s="11">
        <v>76920000</v>
      </c>
      <c r="H6" s="11">
        <v>19472000</v>
      </c>
    </row>
    <row r="7" spans="1:9" ht="18" customHeight="1" x14ac:dyDescent="0.35">
      <c r="B7" s="66" t="s">
        <v>171</v>
      </c>
      <c r="C7" s="11">
        <v>36733719</v>
      </c>
      <c r="D7" s="11">
        <v>14442389.999999998</v>
      </c>
      <c r="E7" s="69">
        <f t="shared" si="0"/>
        <v>0.39316438392747544</v>
      </c>
      <c r="F7" s="11">
        <v>372000</v>
      </c>
      <c r="G7" s="11">
        <v>819990</v>
      </c>
      <c r="H7" s="11">
        <v>13250399.999999998</v>
      </c>
    </row>
    <row r="8" spans="1:9" ht="18" customHeight="1" x14ac:dyDescent="0.35">
      <c r="B8" s="66" t="s">
        <v>172</v>
      </c>
      <c r="C8" s="11">
        <v>415727429</v>
      </c>
      <c r="D8" s="11">
        <v>194345980</v>
      </c>
      <c r="E8" s="69">
        <f t="shared" si="0"/>
        <v>0.46748414091291535</v>
      </c>
      <c r="F8" s="11">
        <v>14972000</v>
      </c>
      <c r="G8" s="11">
        <v>154985000</v>
      </c>
      <c r="H8" s="11">
        <v>24388980</v>
      </c>
    </row>
    <row r="9" spans="1:9" ht="18" customHeight="1" x14ac:dyDescent="0.35">
      <c r="B9" s="66" t="s">
        <v>173</v>
      </c>
      <c r="C9" s="11">
        <v>1131599979</v>
      </c>
      <c r="D9" s="11">
        <v>387032858.36479998</v>
      </c>
      <c r="E9" s="69">
        <f t="shared" si="0"/>
        <v>0.34202268075934628</v>
      </c>
      <c r="F9" s="11">
        <v>253276088.36479998</v>
      </c>
      <c r="G9" s="11">
        <v>65770000</v>
      </c>
      <c r="H9" s="11">
        <v>67986770</v>
      </c>
    </row>
    <row r="10" spans="1:9" ht="18" customHeight="1" x14ac:dyDescent="0.35">
      <c r="B10" s="66" t="s">
        <v>174</v>
      </c>
      <c r="C10" s="11">
        <v>704451893</v>
      </c>
      <c r="D10" s="11">
        <v>323701893</v>
      </c>
      <c r="E10" s="69">
        <f t="shared" si="0"/>
        <v>0.45950886954320386</v>
      </c>
      <c r="F10" s="11">
        <v>240450000</v>
      </c>
      <c r="G10" s="11">
        <v>250000</v>
      </c>
      <c r="H10" s="11">
        <v>83001893</v>
      </c>
    </row>
    <row r="11" spans="1:9" ht="18" customHeight="1" x14ac:dyDescent="0.35">
      <c r="B11" s="66" t="s">
        <v>175</v>
      </c>
      <c r="C11" s="11">
        <v>536596320</v>
      </c>
      <c r="D11" s="11">
        <v>322744178</v>
      </c>
      <c r="E11" s="69">
        <f t="shared" si="0"/>
        <v>0.6014655076277825</v>
      </c>
      <c r="F11" s="11">
        <v>8275000</v>
      </c>
      <c r="G11" s="11">
        <v>2700000</v>
      </c>
      <c r="H11" s="11">
        <v>311769178</v>
      </c>
    </row>
    <row r="12" spans="1:9" ht="18" customHeight="1" x14ac:dyDescent="0.35">
      <c r="B12" s="66" t="s">
        <v>176</v>
      </c>
      <c r="C12" s="11">
        <v>302602626</v>
      </c>
      <c r="D12" s="11">
        <v>300750000</v>
      </c>
      <c r="E12" s="69">
        <f t="shared" si="0"/>
        <v>0.99387769357956601</v>
      </c>
      <c r="F12" s="11">
        <v>300450000</v>
      </c>
      <c r="G12" s="11">
        <v>200000</v>
      </c>
      <c r="H12" s="11">
        <v>100000</v>
      </c>
    </row>
    <row r="13" spans="1:9" ht="18" customHeight="1" x14ac:dyDescent="0.35">
      <c r="B13" s="66" t="s">
        <v>177</v>
      </c>
      <c r="C13" s="11">
        <v>628689302</v>
      </c>
      <c r="D13" s="11">
        <v>353191200</v>
      </c>
      <c r="E13" s="69">
        <f t="shared" si="0"/>
        <v>0.56178974077723376</v>
      </c>
      <c r="F13" s="11">
        <v>280481200</v>
      </c>
      <c r="G13" s="11">
        <v>72710000</v>
      </c>
      <c r="H13" s="11">
        <v>0</v>
      </c>
    </row>
    <row r="14" spans="1:9" ht="18" customHeight="1" x14ac:dyDescent="0.35">
      <c r="B14" s="66" t="s">
        <v>178</v>
      </c>
      <c r="C14" s="11">
        <v>726824336</v>
      </c>
      <c r="D14" s="11">
        <v>189762977</v>
      </c>
      <c r="E14" s="69">
        <f t="shared" si="0"/>
        <v>0.26108506223710154</v>
      </c>
      <c r="F14" s="11">
        <v>36437985.000000007</v>
      </c>
      <c r="G14" s="11">
        <v>78300000</v>
      </c>
      <c r="H14" s="11">
        <v>75024992</v>
      </c>
    </row>
    <row r="15" spans="1:9" ht="18" customHeight="1" x14ac:dyDescent="0.35">
      <c r="B15" s="66" t="s">
        <v>179</v>
      </c>
      <c r="C15" s="11">
        <v>315186467</v>
      </c>
      <c r="D15" s="11">
        <v>143405666.958</v>
      </c>
      <c r="E15" s="69">
        <f t="shared" si="0"/>
        <v>0.45498675220088053</v>
      </c>
      <c r="F15" s="11">
        <v>60340066.958000004</v>
      </c>
      <c r="G15" s="11">
        <v>82940599.999999985</v>
      </c>
      <c r="H15" s="11">
        <v>125000</v>
      </c>
    </row>
    <row r="16" spans="1:9" ht="18" customHeight="1" x14ac:dyDescent="0.35">
      <c r="B16" s="66" t="s">
        <v>180</v>
      </c>
      <c r="C16" s="11">
        <v>382895566</v>
      </c>
      <c r="D16" s="11">
        <v>8546886</v>
      </c>
      <c r="E16" s="69">
        <f t="shared" si="0"/>
        <v>2.232171578607416E-2</v>
      </c>
      <c r="F16" s="11">
        <v>1371886</v>
      </c>
      <c r="G16" s="11">
        <v>6775000</v>
      </c>
      <c r="H16" s="11">
        <v>400000</v>
      </c>
    </row>
    <row r="17" spans="2:8" ht="18" customHeight="1" x14ac:dyDescent="0.35">
      <c r="B17" s="66" t="s">
        <v>181</v>
      </c>
      <c r="C17" s="11">
        <v>419661322</v>
      </c>
      <c r="D17" s="11">
        <v>227810810</v>
      </c>
      <c r="E17" s="69">
        <f t="shared" si="0"/>
        <v>0.54284442729749582</v>
      </c>
      <c r="F17" s="11">
        <v>98911980</v>
      </c>
      <c r="G17" s="11">
        <v>48350230</v>
      </c>
      <c r="H17" s="11">
        <v>80548600</v>
      </c>
    </row>
    <row r="18" spans="2:8" ht="18" customHeight="1" x14ac:dyDescent="0.35">
      <c r="B18" s="66" t="s">
        <v>182</v>
      </c>
      <c r="C18" s="11">
        <v>69587713</v>
      </c>
      <c r="D18" s="11">
        <v>44532000</v>
      </c>
      <c r="E18" s="69">
        <f t="shared" si="0"/>
        <v>0.63994055962149521</v>
      </c>
      <c r="F18" s="11">
        <v>0</v>
      </c>
      <c r="G18" s="11">
        <v>43782000</v>
      </c>
      <c r="H18" s="11">
        <v>750000</v>
      </c>
    </row>
    <row r="19" spans="2:8" ht="18" customHeight="1" x14ac:dyDescent="0.35">
      <c r="B19" s="66" t="s">
        <v>183</v>
      </c>
      <c r="C19" s="11">
        <v>327102187</v>
      </c>
      <c r="D19" s="11">
        <v>89388475</v>
      </c>
      <c r="E19" s="69">
        <f t="shared" si="0"/>
        <v>0.27327385310328117</v>
      </c>
      <c r="F19" s="11">
        <v>18971000</v>
      </c>
      <c r="G19" s="11">
        <v>58351480</v>
      </c>
      <c r="H19" s="11">
        <v>12065995</v>
      </c>
    </row>
    <row r="20" spans="2:8" ht="18" customHeight="1" x14ac:dyDescent="0.35">
      <c r="B20" s="66" t="s">
        <v>184</v>
      </c>
      <c r="C20" s="11">
        <v>102902626</v>
      </c>
      <c r="D20" s="11">
        <v>5660000</v>
      </c>
      <c r="E20" s="69">
        <f t="shared" si="0"/>
        <v>5.5003455402586131E-2</v>
      </c>
      <c r="F20" s="11">
        <v>5260000</v>
      </c>
      <c r="G20" s="11">
        <v>0</v>
      </c>
      <c r="H20" s="11">
        <v>400000</v>
      </c>
    </row>
    <row r="21" spans="2:8" ht="18" customHeight="1" x14ac:dyDescent="0.35">
      <c r="B21" s="66" t="s">
        <v>185</v>
      </c>
      <c r="C21" s="11">
        <v>1307112000</v>
      </c>
      <c r="D21" s="11">
        <v>131830000</v>
      </c>
      <c r="E21" s="69">
        <f t="shared" si="0"/>
        <v>0.10085593277393215</v>
      </c>
      <c r="F21" s="11">
        <v>92610000</v>
      </c>
      <c r="G21" s="11">
        <v>13120000.000000002</v>
      </c>
      <c r="H21" s="11">
        <v>26100000.000000004</v>
      </c>
    </row>
    <row r="22" spans="2:8" ht="18" customHeight="1" x14ac:dyDescent="0.35">
      <c r="B22" s="66" t="s">
        <v>186</v>
      </c>
      <c r="C22" s="11">
        <v>2865515</v>
      </c>
      <c r="D22" s="11">
        <v>915123</v>
      </c>
      <c r="E22" s="69">
        <f t="shared" si="0"/>
        <v>0.31935725340820065</v>
      </c>
      <c r="F22" s="11">
        <v>0</v>
      </c>
      <c r="G22" s="11">
        <v>665623</v>
      </c>
      <c r="H22" s="11">
        <v>249500</v>
      </c>
    </row>
    <row r="23" spans="2:8" ht="18" customHeight="1" x14ac:dyDescent="0.35">
      <c r="B23" s="66" t="s">
        <v>187</v>
      </c>
      <c r="C23" s="11">
        <v>783034779</v>
      </c>
      <c r="D23" s="11">
        <v>285679035</v>
      </c>
      <c r="E23" s="69">
        <f t="shared" si="0"/>
        <v>0.36483569141697092</v>
      </c>
      <c r="F23" s="11">
        <v>80700135</v>
      </c>
      <c r="G23" s="11">
        <v>103316400</v>
      </c>
      <c r="H23" s="11">
        <v>101662500</v>
      </c>
    </row>
    <row r="24" spans="2:8" ht="18" customHeight="1" x14ac:dyDescent="0.35">
      <c r="B24" s="66" t="s">
        <v>188</v>
      </c>
      <c r="C24" s="11">
        <v>794006376</v>
      </c>
      <c r="D24" s="11">
        <v>452684950</v>
      </c>
      <c r="E24" s="69">
        <f t="shared" si="0"/>
        <v>0.57012760058742906</v>
      </c>
      <c r="F24" s="11">
        <v>25010000.000000004</v>
      </c>
      <c r="G24" s="11">
        <v>300485000</v>
      </c>
      <c r="H24" s="11">
        <v>127189950</v>
      </c>
    </row>
    <row r="25" spans="2:8" ht="18" customHeight="1" x14ac:dyDescent="0.35">
      <c r="B25" s="66" t="s">
        <v>189</v>
      </c>
      <c r="C25" s="11">
        <v>723123249</v>
      </c>
      <c r="D25" s="11">
        <v>315094000</v>
      </c>
      <c r="E25" s="69">
        <f t="shared" si="0"/>
        <v>0.43574038095959489</v>
      </c>
      <c r="F25" s="11">
        <v>30185000</v>
      </c>
      <c r="G25" s="11">
        <v>24150000</v>
      </c>
      <c r="H25" s="11">
        <v>260758999.99999997</v>
      </c>
    </row>
    <row r="26" spans="2:8" ht="18" customHeight="1" x14ac:dyDescent="0.35">
      <c r="B26" s="66" t="s">
        <v>190</v>
      </c>
      <c r="C26" s="11">
        <v>218786600</v>
      </c>
      <c r="D26" s="11">
        <v>132559890</v>
      </c>
      <c r="E26" s="69">
        <f t="shared" si="0"/>
        <v>0.6058866950718188</v>
      </c>
      <c r="F26" s="11">
        <v>120225875</v>
      </c>
      <c r="G26" s="11">
        <v>4004000</v>
      </c>
      <c r="H26" s="11">
        <v>8330015</v>
      </c>
    </row>
    <row r="27" spans="2:8" ht="18" customHeight="1" x14ac:dyDescent="0.35">
      <c r="B27" s="66" t="s">
        <v>191</v>
      </c>
      <c r="C27" s="11">
        <v>264324086</v>
      </c>
      <c r="D27" s="11">
        <v>38672000</v>
      </c>
      <c r="E27" s="69">
        <f t="shared" si="0"/>
        <v>0.14630524438851175</v>
      </c>
      <c r="F27" s="11">
        <v>7125000.0000000009</v>
      </c>
      <c r="G27" s="11">
        <v>75000</v>
      </c>
      <c r="H27" s="11">
        <v>31472000</v>
      </c>
    </row>
    <row r="28" spans="2:8" ht="18" customHeight="1" x14ac:dyDescent="0.35">
      <c r="B28" s="66" t="s">
        <v>192</v>
      </c>
      <c r="C28" s="11">
        <v>84670866</v>
      </c>
      <c r="D28" s="11">
        <v>64607980</v>
      </c>
      <c r="E28" s="69">
        <f t="shared" si="0"/>
        <v>0.76304853194722255</v>
      </c>
      <c r="F28" s="11">
        <v>350000</v>
      </c>
      <c r="G28" s="11">
        <v>64257980</v>
      </c>
      <c r="H28" s="11">
        <v>0</v>
      </c>
    </row>
    <row r="29" spans="2:8" ht="18" customHeight="1" x14ac:dyDescent="0.35">
      <c r="B29" s="66" t="s">
        <v>193</v>
      </c>
      <c r="C29" s="11">
        <v>376964460</v>
      </c>
      <c r="D29" s="11">
        <v>150914650</v>
      </c>
      <c r="E29" s="69">
        <f t="shared" si="0"/>
        <v>0.40034185185521204</v>
      </c>
      <c r="F29" s="11">
        <v>44393000</v>
      </c>
      <c r="G29" s="11">
        <v>70000</v>
      </c>
      <c r="H29" s="11">
        <v>106451650</v>
      </c>
    </row>
    <row r="30" spans="2:8" ht="18" customHeight="1" x14ac:dyDescent="0.35">
      <c r="B30" s="66" t="s">
        <v>194</v>
      </c>
      <c r="C30" s="11">
        <v>2920000</v>
      </c>
      <c r="D30" s="11">
        <v>856500</v>
      </c>
      <c r="E30" s="69">
        <f t="shared" si="0"/>
        <v>0.2933219178082192</v>
      </c>
      <c r="F30" s="11">
        <v>144000</v>
      </c>
      <c r="G30" s="11">
        <v>462500</v>
      </c>
      <c r="H30" s="11">
        <v>250000</v>
      </c>
    </row>
    <row r="31" spans="2:8" ht="18" customHeight="1" x14ac:dyDescent="0.35"/>
    <row r="32" spans="2:8" ht="21" customHeight="1" x14ac:dyDescent="0.35">
      <c r="C32" s="67"/>
      <c r="D32" s="67"/>
      <c r="E32" s="67"/>
      <c r="F32" s="67"/>
      <c r="G32" s="67"/>
      <c r="H32" s="67"/>
    </row>
    <row r="33" spans="6:8" ht="21" customHeight="1" x14ac:dyDescent="0.35">
      <c r="F33" s="68"/>
      <c r="G33" s="68"/>
      <c r="H33" s="68"/>
    </row>
  </sheetData>
  <autoFilter ref="B3:H30" xr:uid="{4BC9143E-445F-4AAE-BA7B-F4FA0BD5EEEE}"/>
  <dataConsolidate/>
  <mergeCells count="1">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AA818-FC1E-4C84-8A3D-9239276FF18E}">
  <sheetPr codeName="Sheet5">
    <tabColor theme="8" tint="0.79998168889431442"/>
  </sheetPr>
  <dimension ref="A1:J56"/>
  <sheetViews>
    <sheetView showGridLines="0" zoomScale="87" zoomScaleNormal="87" workbookViewId="0">
      <selection sqref="A1:G1"/>
    </sheetView>
  </sheetViews>
  <sheetFormatPr defaultColWidth="22" defaultRowHeight="16.399999999999999" customHeight="1" x14ac:dyDescent="0.35"/>
  <cols>
    <col min="1" max="1" width="4" style="8" customWidth="1"/>
    <col min="2" max="2" width="72.81640625" style="8" customWidth="1"/>
    <col min="3" max="3" width="23" style="8" customWidth="1"/>
    <col min="4" max="4" width="21.26953125" style="8" customWidth="1"/>
    <col min="5" max="5" width="80.453125" style="8" customWidth="1"/>
    <col min="6" max="6" width="23" style="8" customWidth="1"/>
    <col min="7" max="7" width="13.26953125" style="8" customWidth="1"/>
    <col min="8" max="8" width="9.54296875" style="8" customWidth="1"/>
    <col min="9" max="9" width="78.453125" style="8" bestFit="1" customWidth="1"/>
    <col min="10" max="10" width="22" style="79"/>
    <col min="11" max="16384" width="22" style="8"/>
  </cols>
  <sheetData>
    <row r="1" spans="1:10" ht="40.4" customHeight="1" x14ac:dyDescent="0.35">
      <c r="A1" s="84" t="s">
        <v>1588</v>
      </c>
      <c r="B1" s="84"/>
      <c r="C1" s="84"/>
      <c r="D1" s="84"/>
      <c r="E1" s="84"/>
      <c r="F1" s="84"/>
      <c r="G1" s="84"/>
    </row>
    <row r="2" spans="1:10" ht="15.65" customHeight="1" x14ac:dyDescent="0.35"/>
    <row r="3" spans="1:10" ht="29.15" customHeight="1" x14ac:dyDescent="0.35">
      <c r="A3" s="99" t="s">
        <v>128</v>
      </c>
      <c r="B3" s="99"/>
      <c r="C3" s="99"/>
      <c r="D3" s="99"/>
      <c r="E3" s="99"/>
      <c r="F3" s="99"/>
      <c r="G3" s="99"/>
    </row>
    <row r="4" spans="1:10" ht="17.149999999999999" customHeight="1" x14ac:dyDescent="0.35"/>
    <row r="5" spans="1:10" ht="42" customHeight="1" x14ac:dyDescent="0.35">
      <c r="B5" s="97" t="s">
        <v>1589</v>
      </c>
      <c r="C5" s="98"/>
      <c r="D5" s="9"/>
      <c r="E5" s="97" t="s">
        <v>1590</v>
      </c>
      <c r="F5" s="98"/>
    </row>
    <row r="6" spans="1:10" ht="18" customHeight="1" x14ac:dyDescent="0.35">
      <c r="B6" s="10" t="s">
        <v>135</v>
      </c>
      <c r="C6" s="11">
        <v>729165658.36479998</v>
      </c>
      <c r="E6" s="10" t="s">
        <v>129</v>
      </c>
      <c r="F6" s="11">
        <v>538949500</v>
      </c>
    </row>
    <row r="7" spans="1:10" ht="18" customHeight="1" x14ac:dyDescent="0.35">
      <c r="B7" s="10" t="s">
        <v>117</v>
      </c>
      <c r="C7" s="11">
        <v>557423425</v>
      </c>
      <c r="E7" s="10" t="s">
        <v>130</v>
      </c>
      <c r="F7" s="11">
        <v>451016237.73000002</v>
      </c>
    </row>
    <row r="8" spans="1:10" ht="18" customHeight="1" x14ac:dyDescent="0.35">
      <c r="B8" s="10" t="s">
        <v>112</v>
      </c>
      <c r="C8" s="11">
        <v>436928100</v>
      </c>
      <c r="E8" s="10" t="s">
        <v>127</v>
      </c>
      <c r="F8" s="11">
        <v>281221800</v>
      </c>
    </row>
    <row r="9" spans="1:10" ht="18" customHeight="1" x14ac:dyDescent="0.35">
      <c r="B9" s="10" t="s">
        <v>116</v>
      </c>
      <c r="C9" s="11">
        <v>212849370</v>
      </c>
      <c r="E9" s="10" t="s">
        <v>120</v>
      </c>
      <c r="F9" s="11">
        <v>163021513</v>
      </c>
    </row>
    <row r="10" spans="1:10" ht="18" customHeight="1" x14ac:dyDescent="0.35">
      <c r="B10" s="10" t="s">
        <v>131</v>
      </c>
      <c r="C10" s="11">
        <v>145260000</v>
      </c>
      <c r="E10" s="10" t="s">
        <v>125</v>
      </c>
      <c r="F10" s="11">
        <v>89531000</v>
      </c>
    </row>
    <row r="11" spans="1:10" ht="18" customHeight="1" x14ac:dyDescent="0.35">
      <c r="B11" s="10" t="s">
        <v>139</v>
      </c>
      <c r="C11" s="11">
        <v>111803000</v>
      </c>
      <c r="E11" s="10" t="s">
        <v>119</v>
      </c>
      <c r="F11" s="11">
        <v>55130190</v>
      </c>
    </row>
    <row r="12" spans="1:10" ht="18" customHeight="1" x14ac:dyDescent="0.35">
      <c r="B12" s="10" t="s">
        <v>136</v>
      </c>
      <c r="C12" s="11">
        <v>24170651.958000001</v>
      </c>
      <c r="E12" s="10" t="s">
        <v>121</v>
      </c>
      <c r="F12" s="11">
        <v>500000</v>
      </c>
    </row>
    <row r="13" spans="1:10" ht="18" customHeight="1" x14ac:dyDescent="0.35">
      <c r="B13" s="10" t="s">
        <v>118</v>
      </c>
      <c r="C13" s="11">
        <v>5188711</v>
      </c>
      <c r="E13" s="10" t="s">
        <v>325</v>
      </c>
      <c r="F13" s="11">
        <v>130000</v>
      </c>
    </row>
    <row r="14" spans="1:10" ht="18" customHeight="1" x14ac:dyDescent="0.35">
      <c r="B14" s="10" t="s">
        <v>138</v>
      </c>
      <c r="C14" s="11">
        <v>1473000</v>
      </c>
    </row>
    <row r="15" spans="1:10" ht="16.399999999999999" customHeight="1" x14ac:dyDescent="0.35">
      <c r="B15" s="12"/>
      <c r="C15" s="13"/>
      <c r="J15" s="8"/>
    </row>
    <row r="16" spans="1:10" ht="16.399999999999999" customHeight="1" x14ac:dyDescent="0.35">
      <c r="B16" s="12"/>
      <c r="C16" s="13"/>
      <c r="J16" s="8"/>
    </row>
    <row r="17" spans="2:10" ht="16.399999999999999" customHeight="1" x14ac:dyDescent="0.35">
      <c r="B17" s="12"/>
      <c r="C17" s="13"/>
      <c r="J17" s="8"/>
    </row>
    <row r="18" spans="2:10" ht="16.399999999999999" customHeight="1" x14ac:dyDescent="0.35">
      <c r="B18" s="12"/>
      <c r="C18" s="13"/>
      <c r="J18" s="8"/>
    </row>
    <row r="19" spans="2:10" ht="16.399999999999999" customHeight="1" x14ac:dyDescent="0.35">
      <c r="B19" s="12"/>
      <c r="C19" s="13"/>
      <c r="J19" s="8"/>
    </row>
    <row r="20" spans="2:10" ht="16.399999999999999" customHeight="1" x14ac:dyDescent="0.35">
      <c r="B20" s="12"/>
      <c r="C20" s="13"/>
    </row>
    <row r="21" spans="2:10" ht="16.399999999999999" customHeight="1" x14ac:dyDescent="0.35">
      <c r="B21" s="12"/>
      <c r="C21" s="13"/>
      <c r="J21" s="80"/>
    </row>
    <row r="22" spans="2:10" ht="16.399999999999999" customHeight="1" x14ac:dyDescent="0.35">
      <c r="B22" s="12"/>
      <c r="C22" s="13"/>
    </row>
    <row r="23" spans="2:10" ht="16.399999999999999" customHeight="1" x14ac:dyDescent="0.35">
      <c r="B23" s="12"/>
      <c r="C23" s="13"/>
    </row>
    <row r="24" spans="2:10" ht="16.399999999999999" customHeight="1" x14ac:dyDescent="0.35">
      <c r="B24" s="12"/>
      <c r="C24" s="13"/>
    </row>
    <row r="25" spans="2:10" ht="16.399999999999999" customHeight="1" x14ac:dyDescent="0.35">
      <c r="B25" s="12"/>
      <c r="C25" s="13"/>
    </row>
    <row r="26" spans="2:10" ht="16.399999999999999" customHeight="1" x14ac:dyDescent="0.35">
      <c r="B26" s="12"/>
      <c r="C26" s="13"/>
    </row>
    <row r="27" spans="2:10" ht="16.399999999999999" customHeight="1" x14ac:dyDescent="0.35">
      <c r="B27" s="12"/>
      <c r="C27" s="13"/>
    </row>
    <row r="28" spans="2:10" ht="16.399999999999999" customHeight="1" x14ac:dyDescent="0.35">
      <c r="B28" s="12"/>
      <c r="C28" s="13"/>
    </row>
    <row r="29" spans="2:10" ht="16.399999999999999" customHeight="1" x14ac:dyDescent="0.35">
      <c r="B29" s="12"/>
      <c r="C29" s="13"/>
    </row>
    <row r="30" spans="2:10" ht="16.399999999999999" customHeight="1" x14ac:dyDescent="0.35">
      <c r="B30" s="12"/>
      <c r="C30" s="13"/>
    </row>
    <row r="31" spans="2:10" ht="16.399999999999999" customHeight="1" x14ac:dyDescent="0.35">
      <c r="C31" s="8">
        <v>0</v>
      </c>
    </row>
    <row r="32" spans="2:10" ht="22.5" customHeight="1" x14ac:dyDescent="0.35"/>
    <row r="33" spans="2:2" ht="35.65" customHeight="1" x14ac:dyDescent="0.3">
      <c r="B33" s="14" t="s">
        <v>132</v>
      </c>
    </row>
    <row r="34" spans="2:2" ht="20.149999999999999" customHeight="1" x14ac:dyDescent="0.35"/>
    <row r="35" spans="2:2" ht="36" customHeight="1" x14ac:dyDescent="0.35"/>
    <row r="36" spans="2:2" ht="18" customHeight="1" x14ac:dyDescent="0.35"/>
    <row r="37" spans="2:2" ht="18" customHeight="1" x14ac:dyDescent="0.35"/>
    <row r="38" spans="2:2" ht="18" customHeight="1" x14ac:dyDescent="0.35"/>
    <row r="39" spans="2:2" ht="18" customHeight="1" x14ac:dyDescent="0.35"/>
    <row r="40" spans="2:2" ht="18" customHeight="1" x14ac:dyDescent="0.35"/>
    <row r="41" spans="2:2" ht="18" customHeight="1" x14ac:dyDescent="0.35"/>
    <row r="42" spans="2:2" ht="18" customHeight="1" x14ac:dyDescent="0.35"/>
    <row r="43" spans="2:2" ht="18" customHeight="1" x14ac:dyDescent="0.35"/>
    <row r="44" spans="2:2" ht="18" customHeight="1" x14ac:dyDescent="0.35"/>
    <row r="45" spans="2:2" ht="18" customHeight="1" x14ac:dyDescent="0.35"/>
    <row r="46" spans="2:2" ht="18" customHeight="1" x14ac:dyDescent="0.35"/>
    <row r="47" spans="2:2" ht="18" customHeight="1" x14ac:dyDescent="0.35"/>
    <row r="48" spans="2:2" ht="35.65" customHeight="1" x14ac:dyDescent="0.35"/>
    <row r="49" ht="18" customHeight="1" x14ac:dyDescent="0.35"/>
    <row r="50" ht="18" customHeight="1" x14ac:dyDescent="0.35"/>
    <row r="51" ht="14.5" x14ac:dyDescent="0.35"/>
    <row r="52" ht="18" customHeight="1" x14ac:dyDescent="0.35"/>
    <row r="53" ht="18" customHeight="1" x14ac:dyDescent="0.35"/>
    <row r="54" ht="18" customHeight="1" x14ac:dyDescent="0.35"/>
    <row r="55" ht="18" customHeight="1" x14ac:dyDescent="0.35"/>
    <row r="56" ht="18" customHeight="1" x14ac:dyDescent="0.35"/>
  </sheetData>
  <mergeCells count="4">
    <mergeCell ref="A1:G1"/>
    <mergeCell ref="B5:C5"/>
    <mergeCell ref="E5:F5"/>
    <mergeCell ref="A3:G3"/>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2</xdr:col>
                    <xdr:colOff>107950</xdr:colOff>
                    <xdr:row>34</xdr:row>
                    <xdr:rowOff>0</xdr:rowOff>
                  </from>
                  <to>
                    <xdr:col>3</xdr:col>
                    <xdr:colOff>361950</xdr:colOff>
                    <xdr:row>34</xdr:row>
                    <xdr:rowOff>228600</xdr:rowOff>
                  </to>
                </anchor>
              </controlPr>
            </control>
          </mc:Choice>
        </mc:AlternateContent>
        <mc:AlternateContent xmlns:mc="http://schemas.openxmlformats.org/markup-compatibility/2006">
          <mc:Choice Requires="x14">
            <control shapeId="3074" r:id="rId5" name="Drop Down 2">
              <controlPr defaultSize="0" autoLine="0" autoPict="0">
                <anchor moveWithCells="1">
                  <from>
                    <xdr:col>2</xdr:col>
                    <xdr:colOff>107950</xdr:colOff>
                    <xdr:row>34</xdr:row>
                    <xdr:rowOff>0</xdr:rowOff>
                  </from>
                  <to>
                    <xdr:col>3</xdr:col>
                    <xdr:colOff>361950</xdr:colOff>
                    <xdr:row>34</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E9935-F39F-4085-82A4-E3BE0519DEA5}">
  <dimension ref="A1:T648"/>
  <sheetViews>
    <sheetView workbookViewId="0"/>
  </sheetViews>
  <sheetFormatPr defaultRowHeight="14.5" x14ac:dyDescent="0.35"/>
  <cols>
    <col min="1" max="1" width="9.7265625" bestFit="1" customWidth="1"/>
    <col min="2" max="4" width="9.7265625" customWidth="1"/>
    <col min="5" max="5" width="9" bestFit="1" customWidth="1"/>
    <col min="6" max="9" width="9.7265625" customWidth="1"/>
    <col min="10" max="10" width="18.1796875" style="5" customWidth="1"/>
    <col min="11" max="11" width="9.7265625" customWidth="1"/>
    <col min="12" max="12" width="21.7265625" customWidth="1"/>
    <col min="13" max="13" width="26.7265625" customWidth="1"/>
    <col min="14" max="14" width="19.453125" bestFit="1" customWidth="1"/>
    <col min="15" max="15" width="16.81640625" style="6" customWidth="1"/>
    <col min="16" max="16" width="17.453125" style="6" customWidth="1"/>
    <col min="17" max="19" width="16.26953125" style="5" bestFit="1" customWidth="1"/>
    <col min="20" max="20" width="16.26953125" bestFit="1" customWidth="1"/>
  </cols>
  <sheetData>
    <row r="1" spans="1:20" ht="28" thickBot="1" x14ac:dyDescent="0.4">
      <c r="A1" s="1" t="s">
        <v>0</v>
      </c>
      <c r="B1" s="1" t="s">
        <v>1</v>
      </c>
      <c r="C1" s="1" t="s">
        <v>2</v>
      </c>
      <c r="D1" s="1" t="s">
        <v>3</v>
      </c>
      <c r="E1" s="1" t="s">
        <v>4</v>
      </c>
      <c r="F1" s="1" t="s">
        <v>5</v>
      </c>
      <c r="G1" s="1" t="s">
        <v>6</v>
      </c>
      <c r="H1" s="1" t="s">
        <v>7</v>
      </c>
      <c r="I1" s="1" t="s">
        <v>8</v>
      </c>
      <c r="J1" s="77" t="s">
        <v>9</v>
      </c>
      <c r="K1" s="2" t="s">
        <v>10</v>
      </c>
      <c r="L1" s="3" t="s">
        <v>11</v>
      </c>
      <c r="M1" s="3" t="s">
        <v>12</v>
      </c>
      <c r="N1" s="2" t="s">
        <v>13</v>
      </c>
      <c r="O1" s="2" t="s">
        <v>14</v>
      </c>
      <c r="P1" s="2" t="s">
        <v>15</v>
      </c>
      <c r="Q1" s="78" t="s">
        <v>16</v>
      </c>
      <c r="R1" s="78" t="s">
        <v>17</v>
      </c>
      <c r="S1" s="78" t="s">
        <v>18</v>
      </c>
      <c r="T1" s="4" t="s">
        <v>122</v>
      </c>
    </row>
    <row r="2" spans="1:20" x14ac:dyDescent="0.35">
      <c r="A2" t="s">
        <v>219</v>
      </c>
      <c r="B2" t="s">
        <v>508</v>
      </c>
      <c r="C2" t="s">
        <v>27</v>
      </c>
      <c r="D2" t="s">
        <v>35</v>
      </c>
      <c r="E2" t="s">
        <v>63</v>
      </c>
      <c r="F2" t="s">
        <v>89</v>
      </c>
      <c r="G2">
        <v>2022</v>
      </c>
      <c r="H2" t="s">
        <v>509</v>
      </c>
      <c r="I2" t="s">
        <v>111</v>
      </c>
      <c r="J2" s="5">
        <v>37000000</v>
      </c>
      <c r="K2" t="s">
        <v>115</v>
      </c>
      <c r="L2" t="s">
        <v>138</v>
      </c>
      <c r="M2" t="s">
        <v>127</v>
      </c>
      <c r="N2" s="6">
        <v>0</v>
      </c>
      <c r="O2" s="6">
        <v>0</v>
      </c>
      <c r="P2" s="6">
        <v>0.32429999999999998</v>
      </c>
      <c r="Q2" s="5">
        <f t="shared" ref="Q2:Q65" si="0">N2*J2</f>
        <v>0</v>
      </c>
      <c r="R2" s="5">
        <f t="shared" ref="R2:R65" si="1">O2*J2</f>
        <v>0</v>
      </c>
      <c r="S2" s="5">
        <f t="shared" ref="S2:S65" si="2">P2*J2</f>
        <v>11999100</v>
      </c>
      <c r="T2" s="7">
        <f t="shared" ref="T2:T65" si="3">SUM(Q2:S2)</f>
        <v>11999100</v>
      </c>
    </row>
    <row r="3" spans="1:20" x14ac:dyDescent="0.35">
      <c r="A3" t="s">
        <v>220</v>
      </c>
      <c r="B3" t="s">
        <v>510</v>
      </c>
      <c r="C3" t="s">
        <v>27</v>
      </c>
      <c r="D3" t="s">
        <v>35</v>
      </c>
      <c r="E3" t="s">
        <v>65</v>
      </c>
      <c r="F3" t="s">
        <v>79</v>
      </c>
      <c r="G3">
        <v>2022</v>
      </c>
      <c r="H3" t="s">
        <v>511</v>
      </c>
      <c r="I3" t="s">
        <v>111</v>
      </c>
      <c r="J3" s="5">
        <v>33000000</v>
      </c>
      <c r="K3" t="s">
        <v>114</v>
      </c>
      <c r="L3" t="s">
        <v>116</v>
      </c>
      <c r="N3" s="6">
        <v>2.41E-2</v>
      </c>
      <c r="O3" s="6">
        <v>0</v>
      </c>
      <c r="P3" s="6">
        <v>0</v>
      </c>
      <c r="Q3" s="5">
        <f t="shared" si="0"/>
        <v>795300</v>
      </c>
      <c r="R3" s="5">
        <f t="shared" si="1"/>
        <v>0</v>
      </c>
      <c r="S3" s="5">
        <f t="shared" si="2"/>
        <v>0</v>
      </c>
      <c r="T3" s="7">
        <f t="shared" si="3"/>
        <v>795300</v>
      </c>
    </row>
    <row r="4" spans="1:20" x14ac:dyDescent="0.35">
      <c r="A4" t="s">
        <v>220</v>
      </c>
      <c r="B4" t="s">
        <v>510</v>
      </c>
      <c r="C4" t="s">
        <v>27</v>
      </c>
      <c r="D4" t="s">
        <v>35</v>
      </c>
      <c r="E4" t="s">
        <v>65</v>
      </c>
      <c r="F4" t="s">
        <v>79</v>
      </c>
      <c r="G4">
        <v>2022</v>
      </c>
      <c r="H4" t="s">
        <v>511</v>
      </c>
      <c r="I4" t="s">
        <v>111</v>
      </c>
      <c r="J4" s="5">
        <v>33000000</v>
      </c>
      <c r="K4" t="s">
        <v>114</v>
      </c>
      <c r="L4" t="s">
        <v>117</v>
      </c>
      <c r="N4" s="6">
        <v>0.1143</v>
      </c>
      <c r="O4" s="6">
        <v>0</v>
      </c>
      <c r="P4" s="6">
        <v>0</v>
      </c>
      <c r="Q4" s="5">
        <f t="shared" si="0"/>
        <v>3771900</v>
      </c>
      <c r="R4" s="5">
        <f t="shared" si="1"/>
        <v>0</v>
      </c>
      <c r="S4" s="5">
        <f t="shared" si="2"/>
        <v>0</v>
      </c>
      <c r="T4" s="7">
        <f t="shared" si="3"/>
        <v>3771900</v>
      </c>
    </row>
    <row r="5" spans="1:20" x14ac:dyDescent="0.35">
      <c r="A5" t="s">
        <v>220</v>
      </c>
      <c r="B5" t="s">
        <v>510</v>
      </c>
      <c r="C5" t="s">
        <v>27</v>
      </c>
      <c r="D5" t="s">
        <v>35</v>
      </c>
      <c r="E5" t="s">
        <v>65</v>
      </c>
      <c r="F5" t="s">
        <v>79</v>
      </c>
      <c r="G5">
        <v>2022</v>
      </c>
      <c r="H5" t="s">
        <v>511</v>
      </c>
      <c r="I5" t="s">
        <v>111</v>
      </c>
      <c r="J5" s="5">
        <v>33000000</v>
      </c>
      <c r="K5" t="s">
        <v>115</v>
      </c>
      <c r="L5" t="s">
        <v>138</v>
      </c>
      <c r="M5" t="s">
        <v>127</v>
      </c>
      <c r="N5" s="6">
        <v>0</v>
      </c>
      <c r="O5" s="6">
        <v>0</v>
      </c>
      <c r="P5" s="6">
        <v>2.1899999999999999E-2</v>
      </c>
      <c r="Q5" s="5">
        <f t="shared" si="0"/>
        <v>0</v>
      </c>
      <c r="R5" s="5">
        <f t="shared" si="1"/>
        <v>0</v>
      </c>
      <c r="S5" s="5">
        <f t="shared" si="2"/>
        <v>722700</v>
      </c>
      <c r="T5" s="7">
        <f t="shared" si="3"/>
        <v>722700</v>
      </c>
    </row>
    <row r="6" spans="1:20" x14ac:dyDescent="0.35">
      <c r="A6" t="s">
        <v>220</v>
      </c>
      <c r="B6" t="s">
        <v>510</v>
      </c>
      <c r="C6" t="s">
        <v>27</v>
      </c>
      <c r="D6" t="s">
        <v>35</v>
      </c>
      <c r="E6" t="s">
        <v>65</v>
      </c>
      <c r="F6" t="s">
        <v>79</v>
      </c>
      <c r="G6">
        <v>2022</v>
      </c>
      <c r="H6" t="s">
        <v>511</v>
      </c>
      <c r="I6" t="s">
        <v>111</v>
      </c>
      <c r="J6" s="5">
        <v>33000000</v>
      </c>
      <c r="K6" t="s">
        <v>113</v>
      </c>
      <c r="M6" t="s">
        <v>120</v>
      </c>
      <c r="N6" s="6">
        <v>0</v>
      </c>
      <c r="O6" s="6">
        <v>1.9699999999999999E-2</v>
      </c>
      <c r="P6" s="6">
        <v>0</v>
      </c>
      <c r="Q6" s="5">
        <f t="shared" si="0"/>
        <v>0</v>
      </c>
      <c r="R6" s="5">
        <f t="shared" si="1"/>
        <v>650100</v>
      </c>
      <c r="S6" s="5">
        <f t="shared" si="2"/>
        <v>0</v>
      </c>
      <c r="T6" s="7">
        <f t="shared" si="3"/>
        <v>650100</v>
      </c>
    </row>
    <row r="7" spans="1:20" x14ac:dyDescent="0.35">
      <c r="A7" t="s">
        <v>222</v>
      </c>
      <c r="B7" t="s">
        <v>512</v>
      </c>
      <c r="C7" t="s">
        <v>27</v>
      </c>
      <c r="D7" t="s">
        <v>35</v>
      </c>
      <c r="E7" t="s">
        <v>65</v>
      </c>
      <c r="F7" t="s">
        <v>78</v>
      </c>
      <c r="G7">
        <v>2022</v>
      </c>
      <c r="H7" t="s">
        <v>513</v>
      </c>
      <c r="I7" t="s">
        <v>111</v>
      </c>
      <c r="J7" s="5">
        <v>150000000</v>
      </c>
      <c r="K7" t="s">
        <v>115</v>
      </c>
      <c r="L7" t="s">
        <v>116</v>
      </c>
      <c r="M7" t="s">
        <v>120</v>
      </c>
      <c r="N7" s="6">
        <v>0</v>
      </c>
      <c r="O7" s="6">
        <v>0</v>
      </c>
      <c r="P7" s="6">
        <v>0.159</v>
      </c>
      <c r="Q7" s="5">
        <f t="shared" si="0"/>
        <v>0</v>
      </c>
      <c r="R7" s="5">
        <f t="shared" si="1"/>
        <v>0</v>
      </c>
      <c r="S7" s="5">
        <f t="shared" si="2"/>
        <v>23850000</v>
      </c>
      <c r="T7" s="7">
        <f t="shared" si="3"/>
        <v>23850000</v>
      </c>
    </row>
    <row r="8" spans="1:20" x14ac:dyDescent="0.35">
      <c r="A8" t="s">
        <v>222</v>
      </c>
      <c r="B8" t="s">
        <v>512</v>
      </c>
      <c r="C8" t="s">
        <v>27</v>
      </c>
      <c r="D8" t="s">
        <v>35</v>
      </c>
      <c r="E8" t="s">
        <v>65</v>
      </c>
      <c r="F8" t="s">
        <v>78</v>
      </c>
      <c r="G8">
        <v>2022</v>
      </c>
      <c r="H8" t="s">
        <v>513</v>
      </c>
      <c r="I8" t="s">
        <v>111</v>
      </c>
      <c r="J8" s="5">
        <v>150000000</v>
      </c>
      <c r="K8" t="s">
        <v>114</v>
      </c>
      <c r="L8" t="s">
        <v>116</v>
      </c>
      <c r="N8" s="6">
        <v>0.28710000000000002</v>
      </c>
      <c r="O8" s="6">
        <v>0</v>
      </c>
      <c r="P8" s="6">
        <v>0</v>
      </c>
      <c r="Q8" s="5">
        <f t="shared" si="0"/>
        <v>43065000</v>
      </c>
      <c r="R8" s="5">
        <f t="shared" si="1"/>
        <v>0</v>
      </c>
      <c r="S8" s="5">
        <f t="shared" si="2"/>
        <v>0</v>
      </c>
      <c r="T8" s="7">
        <f t="shared" si="3"/>
        <v>43065000</v>
      </c>
    </row>
    <row r="9" spans="1:20" x14ac:dyDescent="0.35">
      <c r="A9" t="s">
        <v>222</v>
      </c>
      <c r="B9" t="s">
        <v>512</v>
      </c>
      <c r="C9" t="s">
        <v>27</v>
      </c>
      <c r="D9" t="s">
        <v>35</v>
      </c>
      <c r="E9" t="s">
        <v>65</v>
      </c>
      <c r="F9" t="s">
        <v>78</v>
      </c>
      <c r="G9">
        <v>2022</v>
      </c>
      <c r="H9" t="s">
        <v>513</v>
      </c>
      <c r="I9" t="s">
        <v>111</v>
      </c>
      <c r="J9" s="5">
        <v>150000000</v>
      </c>
      <c r="K9" t="s">
        <v>115</v>
      </c>
      <c r="L9" t="s">
        <v>117</v>
      </c>
      <c r="M9" t="s">
        <v>127</v>
      </c>
      <c r="N9" s="6">
        <v>0</v>
      </c>
      <c r="O9" s="6">
        <v>0</v>
      </c>
      <c r="P9" s="6">
        <v>9.8699999999999996E-2</v>
      </c>
      <c r="Q9" s="5">
        <f t="shared" si="0"/>
        <v>0</v>
      </c>
      <c r="R9" s="5">
        <f t="shared" si="1"/>
        <v>0</v>
      </c>
      <c r="S9" s="5">
        <f t="shared" si="2"/>
        <v>14805000</v>
      </c>
      <c r="T9" s="7">
        <f t="shared" si="3"/>
        <v>14805000</v>
      </c>
    </row>
    <row r="10" spans="1:20" x14ac:dyDescent="0.35">
      <c r="A10" t="s">
        <v>222</v>
      </c>
      <c r="B10" t="s">
        <v>512</v>
      </c>
      <c r="C10" t="s">
        <v>27</v>
      </c>
      <c r="D10" t="s">
        <v>35</v>
      </c>
      <c r="E10" t="s">
        <v>65</v>
      </c>
      <c r="F10" t="s">
        <v>78</v>
      </c>
      <c r="G10">
        <v>2022</v>
      </c>
      <c r="H10" t="s">
        <v>513</v>
      </c>
      <c r="I10" t="s">
        <v>111</v>
      </c>
      <c r="J10" s="5">
        <v>150000000</v>
      </c>
      <c r="K10" t="s">
        <v>113</v>
      </c>
      <c r="M10" t="s">
        <v>120</v>
      </c>
      <c r="N10" s="6">
        <v>0</v>
      </c>
      <c r="O10" s="6">
        <v>2.1899999999999999E-2</v>
      </c>
      <c r="P10" s="6">
        <v>0</v>
      </c>
      <c r="Q10" s="5">
        <f t="shared" si="0"/>
        <v>0</v>
      </c>
      <c r="R10" s="5">
        <f t="shared" si="1"/>
        <v>3285000</v>
      </c>
      <c r="S10" s="5">
        <f t="shared" si="2"/>
        <v>0</v>
      </c>
      <c r="T10" s="7">
        <f t="shared" si="3"/>
        <v>3285000</v>
      </c>
    </row>
    <row r="11" spans="1:20" x14ac:dyDescent="0.35">
      <c r="A11" t="s">
        <v>223</v>
      </c>
      <c r="B11" t="s">
        <v>514</v>
      </c>
      <c r="C11" t="s">
        <v>27</v>
      </c>
      <c r="D11" t="s">
        <v>35</v>
      </c>
      <c r="E11" t="s">
        <v>62</v>
      </c>
      <c r="F11" t="s">
        <v>72</v>
      </c>
      <c r="G11">
        <v>2022</v>
      </c>
      <c r="H11" t="s">
        <v>515</v>
      </c>
      <c r="I11" t="s">
        <v>111</v>
      </c>
      <c r="J11" s="5">
        <v>70000000</v>
      </c>
      <c r="K11" t="s">
        <v>114</v>
      </c>
      <c r="L11" t="s">
        <v>139</v>
      </c>
      <c r="N11" s="6">
        <v>0.9778</v>
      </c>
      <c r="O11" s="6">
        <v>0</v>
      </c>
      <c r="P11" s="6">
        <v>0</v>
      </c>
      <c r="Q11" s="5">
        <f t="shared" si="0"/>
        <v>68446000</v>
      </c>
      <c r="R11" s="5">
        <f t="shared" si="1"/>
        <v>0</v>
      </c>
      <c r="S11" s="5">
        <f t="shared" si="2"/>
        <v>0</v>
      </c>
      <c r="T11" s="7">
        <f t="shared" si="3"/>
        <v>68446000</v>
      </c>
    </row>
    <row r="12" spans="1:20" x14ac:dyDescent="0.35">
      <c r="A12" t="s">
        <v>224</v>
      </c>
      <c r="B12" t="s">
        <v>516</v>
      </c>
      <c r="C12" t="s">
        <v>27</v>
      </c>
      <c r="D12" t="s">
        <v>35</v>
      </c>
      <c r="E12" t="s">
        <v>62</v>
      </c>
      <c r="F12" t="s">
        <v>72</v>
      </c>
      <c r="G12">
        <v>2022</v>
      </c>
      <c r="H12" t="s">
        <v>517</v>
      </c>
      <c r="I12" t="s">
        <v>111</v>
      </c>
      <c r="J12" s="5">
        <v>150000000</v>
      </c>
      <c r="K12" t="s">
        <v>114</v>
      </c>
      <c r="L12" t="s">
        <v>112</v>
      </c>
      <c r="N12" s="6">
        <v>0.98</v>
      </c>
      <c r="O12" s="6">
        <v>0</v>
      </c>
      <c r="P12" s="6">
        <v>0</v>
      </c>
      <c r="Q12" s="5">
        <f t="shared" si="0"/>
        <v>147000000</v>
      </c>
      <c r="R12" s="5">
        <f t="shared" si="1"/>
        <v>0</v>
      </c>
      <c r="S12" s="5">
        <f t="shared" si="2"/>
        <v>0</v>
      </c>
      <c r="T12" s="7">
        <f t="shared" si="3"/>
        <v>147000000</v>
      </c>
    </row>
    <row r="13" spans="1:20" x14ac:dyDescent="0.35">
      <c r="A13" t="s">
        <v>225</v>
      </c>
      <c r="B13" t="s">
        <v>518</v>
      </c>
      <c r="C13" t="s">
        <v>27</v>
      </c>
      <c r="D13" t="s">
        <v>35</v>
      </c>
      <c r="E13" t="s">
        <v>62</v>
      </c>
      <c r="F13" t="s">
        <v>72</v>
      </c>
      <c r="G13">
        <v>2022</v>
      </c>
      <c r="H13" t="s">
        <v>519</v>
      </c>
      <c r="I13" t="s">
        <v>111</v>
      </c>
      <c r="J13" s="5">
        <v>75000000</v>
      </c>
      <c r="K13" t="s">
        <v>114</v>
      </c>
      <c r="L13" t="s">
        <v>112</v>
      </c>
      <c r="N13" s="6">
        <v>0.81140000000000001</v>
      </c>
      <c r="O13" s="6">
        <v>0</v>
      </c>
      <c r="P13" s="6">
        <v>0</v>
      </c>
      <c r="Q13" s="5">
        <f t="shared" si="0"/>
        <v>60855000</v>
      </c>
      <c r="R13" s="5">
        <f t="shared" si="1"/>
        <v>0</v>
      </c>
      <c r="S13" s="5">
        <f t="shared" si="2"/>
        <v>0</v>
      </c>
      <c r="T13" s="7">
        <f t="shared" si="3"/>
        <v>60855000</v>
      </c>
    </row>
    <row r="14" spans="1:20" x14ac:dyDescent="0.35">
      <c r="A14" t="s">
        <v>225</v>
      </c>
      <c r="B14" t="s">
        <v>518</v>
      </c>
      <c r="C14" t="s">
        <v>27</v>
      </c>
      <c r="D14" t="s">
        <v>35</v>
      </c>
      <c r="E14" t="s">
        <v>62</v>
      </c>
      <c r="F14" t="s">
        <v>72</v>
      </c>
      <c r="G14">
        <v>2022</v>
      </c>
      <c r="H14" t="s">
        <v>519</v>
      </c>
      <c r="I14" t="s">
        <v>111</v>
      </c>
      <c r="J14" s="5">
        <v>75000000</v>
      </c>
      <c r="K14" t="s">
        <v>113</v>
      </c>
      <c r="M14" t="s">
        <v>129</v>
      </c>
      <c r="N14" s="6">
        <v>0</v>
      </c>
      <c r="O14" s="6">
        <v>3.27E-2</v>
      </c>
      <c r="P14" s="6">
        <v>0</v>
      </c>
      <c r="Q14" s="5">
        <f t="shared" si="0"/>
        <v>0</v>
      </c>
      <c r="R14" s="5">
        <f t="shared" si="1"/>
        <v>2452500</v>
      </c>
      <c r="S14" s="5">
        <f t="shared" si="2"/>
        <v>0</v>
      </c>
      <c r="T14" s="7">
        <f t="shared" si="3"/>
        <v>2452500</v>
      </c>
    </row>
    <row r="15" spans="1:20" x14ac:dyDescent="0.35">
      <c r="A15" t="s">
        <v>226</v>
      </c>
      <c r="B15" t="s">
        <v>520</v>
      </c>
      <c r="C15" t="s">
        <v>27</v>
      </c>
      <c r="D15" t="s">
        <v>35</v>
      </c>
      <c r="E15" t="s">
        <v>62</v>
      </c>
      <c r="F15" t="s">
        <v>72</v>
      </c>
      <c r="G15">
        <v>2022</v>
      </c>
      <c r="H15" t="s">
        <v>521</v>
      </c>
      <c r="I15" t="s">
        <v>111</v>
      </c>
      <c r="J15" s="5">
        <v>210000000</v>
      </c>
      <c r="K15" t="s">
        <v>113</v>
      </c>
      <c r="M15" t="s">
        <v>129</v>
      </c>
      <c r="N15" s="6">
        <v>0</v>
      </c>
      <c r="O15" s="6">
        <v>1</v>
      </c>
      <c r="P15" s="6">
        <v>0</v>
      </c>
      <c r="Q15" s="5">
        <f t="shared" si="0"/>
        <v>0</v>
      </c>
      <c r="R15" s="5">
        <f t="shared" si="1"/>
        <v>210000000</v>
      </c>
      <c r="S15" s="5">
        <f t="shared" si="2"/>
        <v>0</v>
      </c>
      <c r="T15" s="7">
        <f t="shared" si="3"/>
        <v>210000000</v>
      </c>
    </row>
    <row r="16" spans="1:20" x14ac:dyDescent="0.35">
      <c r="A16" t="s">
        <v>522</v>
      </c>
      <c r="B16" t="s">
        <v>523</v>
      </c>
      <c r="C16" t="s">
        <v>27</v>
      </c>
      <c r="D16" t="s">
        <v>35</v>
      </c>
      <c r="E16" t="s">
        <v>63</v>
      </c>
      <c r="F16" t="s">
        <v>83</v>
      </c>
      <c r="G16">
        <v>2022</v>
      </c>
      <c r="H16" t="s">
        <v>524</v>
      </c>
      <c r="I16" t="s">
        <v>111</v>
      </c>
      <c r="J16" s="5">
        <v>500000000</v>
      </c>
      <c r="N16" s="6">
        <v>0</v>
      </c>
      <c r="O16" s="6">
        <v>0</v>
      </c>
      <c r="P16" s="6">
        <v>0</v>
      </c>
      <c r="Q16" s="5">
        <f t="shared" si="0"/>
        <v>0</v>
      </c>
      <c r="R16" s="5">
        <f t="shared" si="1"/>
        <v>0</v>
      </c>
      <c r="S16" s="5">
        <f t="shared" si="2"/>
        <v>0</v>
      </c>
      <c r="T16" s="7">
        <f t="shared" si="3"/>
        <v>0</v>
      </c>
    </row>
    <row r="17" spans="1:20" x14ac:dyDescent="0.35">
      <c r="A17" t="s">
        <v>227</v>
      </c>
      <c r="B17" t="s">
        <v>525</v>
      </c>
      <c r="C17" t="s">
        <v>27</v>
      </c>
      <c r="D17" t="s">
        <v>35</v>
      </c>
      <c r="E17" t="s">
        <v>63</v>
      </c>
      <c r="F17" t="s">
        <v>75</v>
      </c>
      <c r="G17">
        <v>2022</v>
      </c>
      <c r="H17" t="s">
        <v>526</v>
      </c>
      <c r="I17" t="s">
        <v>111</v>
      </c>
      <c r="J17" s="5">
        <v>500000000</v>
      </c>
      <c r="K17" t="s">
        <v>115</v>
      </c>
      <c r="L17" t="s">
        <v>117</v>
      </c>
      <c r="M17" t="s">
        <v>127</v>
      </c>
      <c r="N17" s="6">
        <v>0</v>
      </c>
      <c r="O17" s="6">
        <v>0</v>
      </c>
      <c r="P17" s="6">
        <v>1</v>
      </c>
      <c r="Q17" s="5">
        <f t="shared" si="0"/>
        <v>0</v>
      </c>
      <c r="R17" s="5">
        <f t="shared" si="1"/>
        <v>0</v>
      </c>
      <c r="S17" s="5">
        <f t="shared" si="2"/>
        <v>500000000</v>
      </c>
      <c r="T17" s="7">
        <f t="shared" si="3"/>
        <v>500000000</v>
      </c>
    </row>
    <row r="18" spans="1:20" x14ac:dyDescent="0.35">
      <c r="A18" t="s">
        <v>228</v>
      </c>
      <c r="B18" t="s">
        <v>527</v>
      </c>
      <c r="C18" t="s">
        <v>27</v>
      </c>
      <c r="D18" t="s">
        <v>35</v>
      </c>
      <c r="E18" t="s">
        <v>65</v>
      </c>
      <c r="F18" t="s">
        <v>79</v>
      </c>
      <c r="G18">
        <v>2022</v>
      </c>
      <c r="H18" t="s">
        <v>528</v>
      </c>
      <c r="I18" t="s">
        <v>111</v>
      </c>
      <c r="J18" s="5">
        <v>125000000</v>
      </c>
      <c r="K18" t="s">
        <v>115</v>
      </c>
      <c r="L18" t="s">
        <v>118</v>
      </c>
      <c r="M18" t="s">
        <v>125</v>
      </c>
      <c r="N18" s="6">
        <v>0</v>
      </c>
      <c r="O18" s="6">
        <v>0</v>
      </c>
      <c r="P18" s="6">
        <v>0.1804</v>
      </c>
      <c r="Q18" s="5">
        <f t="shared" si="0"/>
        <v>0</v>
      </c>
      <c r="R18" s="5">
        <f t="shared" si="1"/>
        <v>0</v>
      </c>
      <c r="S18" s="5">
        <f t="shared" si="2"/>
        <v>22550000</v>
      </c>
      <c r="T18" s="7">
        <f t="shared" si="3"/>
        <v>22550000</v>
      </c>
    </row>
    <row r="19" spans="1:20" x14ac:dyDescent="0.35">
      <c r="A19" t="s">
        <v>228</v>
      </c>
      <c r="B19" t="s">
        <v>527</v>
      </c>
      <c r="C19" t="s">
        <v>27</v>
      </c>
      <c r="D19" t="s">
        <v>35</v>
      </c>
      <c r="E19" t="s">
        <v>65</v>
      </c>
      <c r="F19" t="s">
        <v>79</v>
      </c>
      <c r="G19">
        <v>2022</v>
      </c>
      <c r="H19" t="s">
        <v>528</v>
      </c>
      <c r="I19" t="s">
        <v>111</v>
      </c>
      <c r="J19" s="5">
        <v>125000000</v>
      </c>
      <c r="K19" t="s">
        <v>114</v>
      </c>
      <c r="L19" t="s">
        <v>116</v>
      </c>
      <c r="N19" s="6">
        <v>0.19940000000000002</v>
      </c>
      <c r="O19" s="6">
        <v>0</v>
      </c>
      <c r="P19" s="6">
        <v>0</v>
      </c>
      <c r="Q19" s="5">
        <f t="shared" si="0"/>
        <v>24925000.000000004</v>
      </c>
      <c r="R19" s="5">
        <f t="shared" si="1"/>
        <v>0</v>
      </c>
      <c r="S19" s="5">
        <f t="shared" si="2"/>
        <v>0</v>
      </c>
      <c r="T19" s="7">
        <f t="shared" si="3"/>
        <v>24925000.000000004</v>
      </c>
    </row>
    <row r="20" spans="1:20" x14ac:dyDescent="0.35">
      <c r="A20" t="s">
        <v>228</v>
      </c>
      <c r="B20" t="s">
        <v>527</v>
      </c>
      <c r="C20" t="s">
        <v>27</v>
      </c>
      <c r="D20" t="s">
        <v>35</v>
      </c>
      <c r="E20" t="s">
        <v>65</v>
      </c>
      <c r="F20" t="s">
        <v>79</v>
      </c>
      <c r="G20">
        <v>2022</v>
      </c>
      <c r="H20" t="s">
        <v>528</v>
      </c>
      <c r="I20" t="s">
        <v>111</v>
      </c>
      <c r="J20" s="5">
        <v>125000000</v>
      </c>
      <c r="K20" t="s">
        <v>114</v>
      </c>
      <c r="L20" t="s">
        <v>117</v>
      </c>
      <c r="N20" s="6">
        <v>6.2899999999999998E-2</v>
      </c>
      <c r="O20" s="6">
        <v>0</v>
      </c>
      <c r="P20" s="6">
        <v>0</v>
      </c>
      <c r="Q20" s="5">
        <f t="shared" si="0"/>
        <v>7862500</v>
      </c>
      <c r="R20" s="5">
        <f t="shared" si="1"/>
        <v>0</v>
      </c>
      <c r="S20" s="5">
        <f t="shared" si="2"/>
        <v>0</v>
      </c>
      <c r="T20" s="7">
        <f t="shared" si="3"/>
        <v>7862500</v>
      </c>
    </row>
    <row r="21" spans="1:20" x14ac:dyDescent="0.35">
      <c r="A21" t="s">
        <v>229</v>
      </c>
      <c r="B21" t="s">
        <v>529</v>
      </c>
      <c r="C21" t="s">
        <v>27</v>
      </c>
      <c r="D21" t="s">
        <v>35</v>
      </c>
      <c r="E21" t="s">
        <v>62</v>
      </c>
      <c r="F21" t="s">
        <v>81</v>
      </c>
      <c r="G21">
        <v>2022</v>
      </c>
      <c r="H21" t="s">
        <v>519</v>
      </c>
      <c r="I21" t="s">
        <v>111</v>
      </c>
      <c r="J21" s="5">
        <v>200000000</v>
      </c>
      <c r="K21" t="s">
        <v>115</v>
      </c>
      <c r="L21" t="s">
        <v>118</v>
      </c>
      <c r="M21" t="s">
        <v>125</v>
      </c>
      <c r="N21" s="6">
        <v>0</v>
      </c>
      <c r="O21" s="6">
        <v>0</v>
      </c>
      <c r="P21" s="6">
        <v>1.4999999999999999E-2</v>
      </c>
      <c r="Q21" s="5">
        <f t="shared" si="0"/>
        <v>0</v>
      </c>
      <c r="R21" s="5">
        <f t="shared" si="1"/>
        <v>0</v>
      </c>
      <c r="S21" s="5">
        <f t="shared" si="2"/>
        <v>3000000</v>
      </c>
      <c r="T21" s="7">
        <f t="shared" si="3"/>
        <v>3000000</v>
      </c>
    </row>
    <row r="22" spans="1:20" x14ac:dyDescent="0.35">
      <c r="A22" t="s">
        <v>229</v>
      </c>
      <c r="B22" t="s">
        <v>529</v>
      </c>
      <c r="C22" t="s">
        <v>27</v>
      </c>
      <c r="D22" t="s">
        <v>35</v>
      </c>
      <c r="E22" t="s">
        <v>62</v>
      </c>
      <c r="F22" t="s">
        <v>81</v>
      </c>
      <c r="G22">
        <v>2022</v>
      </c>
      <c r="H22" t="s">
        <v>519</v>
      </c>
      <c r="I22" t="s">
        <v>111</v>
      </c>
      <c r="J22" s="5">
        <v>200000000</v>
      </c>
      <c r="K22" t="s">
        <v>114</v>
      </c>
      <c r="L22" t="s">
        <v>117</v>
      </c>
      <c r="N22" s="6">
        <v>1.6000000000000001E-3</v>
      </c>
      <c r="O22" s="6">
        <v>0</v>
      </c>
      <c r="P22" s="6">
        <v>0</v>
      </c>
      <c r="Q22" s="5">
        <f t="shared" si="0"/>
        <v>320000</v>
      </c>
      <c r="R22" s="5">
        <f t="shared" si="1"/>
        <v>0</v>
      </c>
      <c r="S22" s="5">
        <f t="shared" si="2"/>
        <v>0</v>
      </c>
      <c r="T22" s="7">
        <f t="shared" si="3"/>
        <v>320000</v>
      </c>
    </row>
    <row r="23" spans="1:20" x14ac:dyDescent="0.35">
      <c r="A23" t="s">
        <v>229</v>
      </c>
      <c r="B23" t="s">
        <v>529</v>
      </c>
      <c r="C23" t="s">
        <v>27</v>
      </c>
      <c r="D23" t="s">
        <v>35</v>
      </c>
      <c r="E23" t="s">
        <v>62</v>
      </c>
      <c r="F23" t="s">
        <v>81</v>
      </c>
      <c r="G23">
        <v>2022</v>
      </c>
      <c r="H23" t="s">
        <v>519</v>
      </c>
      <c r="I23" t="s">
        <v>111</v>
      </c>
      <c r="J23" s="5">
        <v>200000000</v>
      </c>
      <c r="K23" t="s">
        <v>114</v>
      </c>
      <c r="L23" t="s">
        <v>135</v>
      </c>
      <c r="N23" s="6">
        <v>0.60899999999999999</v>
      </c>
      <c r="O23" s="6">
        <v>0</v>
      </c>
      <c r="P23" s="6">
        <v>0</v>
      </c>
      <c r="Q23" s="5">
        <f t="shared" si="0"/>
        <v>121800000</v>
      </c>
      <c r="R23" s="5">
        <f t="shared" si="1"/>
        <v>0</v>
      </c>
      <c r="S23" s="5">
        <f t="shared" si="2"/>
        <v>0</v>
      </c>
      <c r="T23" s="7">
        <f t="shared" si="3"/>
        <v>121800000</v>
      </c>
    </row>
    <row r="24" spans="1:20" x14ac:dyDescent="0.35">
      <c r="A24" t="s">
        <v>230</v>
      </c>
      <c r="B24" t="s">
        <v>530</v>
      </c>
      <c r="C24" t="s">
        <v>27</v>
      </c>
      <c r="D24" t="s">
        <v>35</v>
      </c>
      <c r="E24" t="s">
        <v>64</v>
      </c>
      <c r="F24" t="s">
        <v>77</v>
      </c>
      <c r="G24">
        <v>2022</v>
      </c>
      <c r="H24" t="s">
        <v>531</v>
      </c>
      <c r="I24" t="s">
        <v>111</v>
      </c>
      <c r="J24" s="5">
        <v>200000000</v>
      </c>
      <c r="K24" t="s">
        <v>115</v>
      </c>
      <c r="L24" t="s">
        <v>116</v>
      </c>
      <c r="M24" t="s">
        <v>120</v>
      </c>
      <c r="N24" s="6">
        <v>0</v>
      </c>
      <c r="O24" s="6">
        <v>0</v>
      </c>
      <c r="P24" s="6">
        <v>0.4128</v>
      </c>
      <c r="Q24" s="5">
        <f t="shared" si="0"/>
        <v>0</v>
      </c>
      <c r="R24" s="5">
        <f t="shared" si="1"/>
        <v>0</v>
      </c>
      <c r="S24" s="5">
        <f t="shared" si="2"/>
        <v>82560000</v>
      </c>
      <c r="T24" s="7">
        <f t="shared" si="3"/>
        <v>82560000</v>
      </c>
    </row>
    <row r="25" spans="1:20" x14ac:dyDescent="0.35">
      <c r="A25" t="s">
        <v>231</v>
      </c>
      <c r="B25" t="s">
        <v>532</v>
      </c>
      <c r="C25" t="s">
        <v>27</v>
      </c>
      <c r="D25" t="s">
        <v>35</v>
      </c>
      <c r="E25" t="s">
        <v>63</v>
      </c>
      <c r="F25" t="s">
        <v>75</v>
      </c>
      <c r="G25">
        <v>2022</v>
      </c>
      <c r="H25" t="s">
        <v>533</v>
      </c>
      <c r="I25" t="s">
        <v>111</v>
      </c>
      <c r="J25" s="5">
        <v>40000000</v>
      </c>
      <c r="K25" t="s">
        <v>115</v>
      </c>
      <c r="L25" t="s">
        <v>138</v>
      </c>
      <c r="M25" t="s">
        <v>127</v>
      </c>
      <c r="N25" s="6">
        <v>0</v>
      </c>
      <c r="O25" s="6">
        <v>0</v>
      </c>
      <c r="P25" s="6">
        <v>0.3</v>
      </c>
      <c r="Q25" s="5">
        <f t="shared" si="0"/>
        <v>0</v>
      </c>
      <c r="R25" s="5">
        <f t="shared" si="1"/>
        <v>0</v>
      </c>
      <c r="S25" s="5">
        <f t="shared" si="2"/>
        <v>12000000</v>
      </c>
      <c r="T25" s="7">
        <f t="shared" si="3"/>
        <v>12000000</v>
      </c>
    </row>
    <row r="26" spans="1:20" x14ac:dyDescent="0.35">
      <c r="A26" t="s">
        <v>232</v>
      </c>
      <c r="B26" t="s">
        <v>534</v>
      </c>
      <c r="C26" t="s">
        <v>27</v>
      </c>
      <c r="D26" t="s">
        <v>35</v>
      </c>
      <c r="E26" t="s">
        <v>63</v>
      </c>
      <c r="F26" t="s">
        <v>73</v>
      </c>
      <c r="G26">
        <v>2022</v>
      </c>
      <c r="H26" t="s">
        <v>535</v>
      </c>
      <c r="I26" t="s">
        <v>111</v>
      </c>
      <c r="J26" s="5">
        <v>80000000</v>
      </c>
      <c r="K26" t="s">
        <v>115</v>
      </c>
      <c r="L26" t="s">
        <v>138</v>
      </c>
      <c r="M26" t="s">
        <v>127</v>
      </c>
      <c r="N26" s="6">
        <v>0</v>
      </c>
      <c r="O26" s="6">
        <v>0</v>
      </c>
      <c r="P26" s="6">
        <v>0.1474</v>
      </c>
      <c r="Q26" s="5">
        <f t="shared" si="0"/>
        <v>0</v>
      </c>
      <c r="R26" s="5">
        <f t="shared" si="1"/>
        <v>0</v>
      </c>
      <c r="S26" s="5">
        <f t="shared" si="2"/>
        <v>11792000</v>
      </c>
      <c r="T26" s="7">
        <f t="shared" si="3"/>
        <v>11792000</v>
      </c>
    </row>
    <row r="27" spans="1:20" x14ac:dyDescent="0.35">
      <c r="A27" t="s">
        <v>233</v>
      </c>
      <c r="B27" t="s">
        <v>536</v>
      </c>
      <c r="C27" t="s">
        <v>34</v>
      </c>
      <c r="D27" t="s">
        <v>35</v>
      </c>
      <c r="E27" t="s">
        <v>63</v>
      </c>
      <c r="F27" t="s">
        <v>75</v>
      </c>
      <c r="G27">
        <v>2022</v>
      </c>
      <c r="H27" t="s">
        <v>537</v>
      </c>
      <c r="I27" t="s">
        <v>111</v>
      </c>
      <c r="J27" s="5">
        <v>400000000</v>
      </c>
      <c r="K27" t="s">
        <v>113</v>
      </c>
      <c r="M27" t="s">
        <v>130</v>
      </c>
      <c r="N27" s="6">
        <v>0</v>
      </c>
      <c r="O27" s="6">
        <v>0.25</v>
      </c>
      <c r="P27" s="6">
        <v>0</v>
      </c>
      <c r="Q27" s="5">
        <f t="shared" si="0"/>
        <v>0</v>
      </c>
      <c r="R27" s="5">
        <f t="shared" si="1"/>
        <v>100000000</v>
      </c>
      <c r="S27" s="5">
        <f t="shared" si="2"/>
        <v>0</v>
      </c>
      <c r="T27" s="7">
        <f t="shared" si="3"/>
        <v>100000000</v>
      </c>
    </row>
    <row r="28" spans="1:20" x14ac:dyDescent="0.35">
      <c r="A28" t="s">
        <v>234</v>
      </c>
      <c r="B28" t="s">
        <v>538</v>
      </c>
      <c r="C28" t="s">
        <v>29</v>
      </c>
      <c r="D28" t="s">
        <v>35</v>
      </c>
      <c r="E28" t="s">
        <v>62</v>
      </c>
      <c r="F28" t="s">
        <v>81</v>
      </c>
      <c r="G28">
        <v>2022</v>
      </c>
      <c r="H28" t="s">
        <v>539</v>
      </c>
      <c r="I28" t="s">
        <v>111</v>
      </c>
      <c r="J28" s="5">
        <v>400000</v>
      </c>
      <c r="K28" t="s">
        <v>114</v>
      </c>
      <c r="L28" t="s">
        <v>135</v>
      </c>
      <c r="N28" s="6">
        <v>1</v>
      </c>
      <c r="O28" s="6">
        <v>0</v>
      </c>
      <c r="P28" s="6">
        <v>0</v>
      </c>
      <c r="Q28" s="5">
        <f t="shared" si="0"/>
        <v>400000</v>
      </c>
      <c r="R28" s="5">
        <f t="shared" si="1"/>
        <v>0</v>
      </c>
      <c r="S28" s="5">
        <f t="shared" si="2"/>
        <v>0</v>
      </c>
      <c r="T28" s="7">
        <f t="shared" si="3"/>
        <v>400000</v>
      </c>
    </row>
    <row r="29" spans="1:20" x14ac:dyDescent="0.35">
      <c r="A29" t="s">
        <v>235</v>
      </c>
      <c r="B29" t="s">
        <v>540</v>
      </c>
      <c r="C29" t="s">
        <v>29</v>
      </c>
      <c r="D29" t="s">
        <v>35</v>
      </c>
      <c r="E29" t="s">
        <v>62</v>
      </c>
      <c r="F29" t="s">
        <v>81</v>
      </c>
      <c r="G29">
        <v>2022</v>
      </c>
      <c r="H29" t="s">
        <v>541</v>
      </c>
      <c r="I29" t="s">
        <v>111</v>
      </c>
      <c r="J29" s="5">
        <v>175000</v>
      </c>
      <c r="K29" t="s">
        <v>115</v>
      </c>
      <c r="L29" t="s">
        <v>135</v>
      </c>
      <c r="M29" t="s">
        <v>120</v>
      </c>
      <c r="N29" s="6">
        <v>0</v>
      </c>
      <c r="O29" s="6">
        <v>0</v>
      </c>
      <c r="P29" s="6">
        <v>1</v>
      </c>
      <c r="Q29" s="5">
        <f t="shared" si="0"/>
        <v>0</v>
      </c>
      <c r="R29" s="5">
        <f t="shared" si="1"/>
        <v>0</v>
      </c>
      <c r="S29" s="5">
        <f t="shared" si="2"/>
        <v>175000</v>
      </c>
      <c r="T29" s="7">
        <f t="shared" si="3"/>
        <v>175000</v>
      </c>
    </row>
    <row r="30" spans="1:20" x14ac:dyDescent="0.35">
      <c r="A30" t="s">
        <v>236</v>
      </c>
      <c r="B30" t="s">
        <v>542</v>
      </c>
      <c r="C30" t="s">
        <v>29</v>
      </c>
      <c r="D30" t="s">
        <v>35</v>
      </c>
      <c r="E30" t="s">
        <v>65</v>
      </c>
      <c r="F30" t="s">
        <v>78</v>
      </c>
      <c r="G30">
        <v>2022</v>
      </c>
      <c r="H30" t="s">
        <v>543</v>
      </c>
      <c r="I30" t="s">
        <v>111</v>
      </c>
      <c r="J30" s="5">
        <v>600000</v>
      </c>
      <c r="K30" t="s">
        <v>113</v>
      </c>
      <c r="M30" t="s">
        <v>127</v>
      </c>
      <c r="N30" s="6">
        <v>0</v>
      </c>
      <c r="O30" s="6">
        <v>1</v>
      </c>
      <c r="P30" s="6">
        <v>0</v>
      </c>
      <c r="Q30" s="5">
        <f t="shared" si="0"/>
        <v>0</v>
      </c>
      <c r="R30" s="5">
        <f t="shared" si="1"/>
        <v>600000</v>
      </c>
      <c r="S30" s="5">
        <f t="shared" si="2"/>
        <v>0</v>
      </c>
      <c r="T30" s="7">
        <f t="shared" si="3"/>
        <v>600000</v>
      </c>
    </row>
    <row r="31" spans="1:20" x14ac:dyDescent="0.35">
      <c r="A31" t="s">
        <v>237</v>
      </c>
      <c r="B31" t="s">
        <v>544</v>
      </c>
      <c r="C31" t="s">
        <v>29</v>
      </c>
      <c r="D31" t="s">
        <v>35</v>
      </c>
      <c r="E31" t="s">
        <v>62</v>
      </c>
      <c r="F31" t="s">
        <v>72</v>
      </c>
      <c r="G31">
        <v>2022</v>
      </c>
      <c r="H31" t="s">
        <v>543</v>
      </c>
      <c r="I31" t="s">
        <v>111</v>
      </c>
      <c r="J31" s="5">
        <v>500000</v>
      </c>
      <c r="K31" t="s">
        <v>115</v>
      </c>
      <c r="L31" t="s">
        <v>112</v>
      </c>
      <c r="M31" t="s">
        <v>129</v>
      </c>
      <c r="N31" s="6">
        <v>0</v>
      </c>
      <c r="O31" s="6">
        <v>0</v>
      </c>
      <c r="P31" s="6">
        <v>0.24</v>
      </c>
      <c r="Q31" s="5">
        <f t="shared" si="0"/>
        <v>0</v>
      </c>
      <c r="R31" s="5">
        <f t="shared" si="1"/>
        <v>0</v>
      </c>
      <c r="S31" s="5">
        <f t="shared" si="2"/>
        <v>120000</v>
      </c>
      <c r="T31" s="7">
        <f t="shared" si="3"/>
        <v>120000</v>
      </c>
    </row>
    <row r="32" spans="1:20" x14ac:dyDescent="0.35">
      <c r="A32" t="s">
        <v>546</v>
      </c>
      <c r="B32" t="s">
        <v>547</v>
      </c>
      <c r="C32" t="s">
        <v>29</v>
      </c>
      <c r="D32" t="s">
        <v>35</v>
      </c>
      <c r="E32" t="s">
        <v>63</v>
      </c>
      <c r="F32" t="s">
        <v>75</v>
      </c>
      <c r="G32">
        <v>2022</v>
      </c>
      <c r="H32" t="s">
        <v>548</v>
      </c>
      <c r="I32" t="s">
        <v>111</v>
      </c>
      <c r="J32" s="5">
        <v>160000</v>
      </c>
      <c r="N32" s="6">
        <v>0</v>
      </c>
      <c r="O32" s="6">
        <v>0</v>
      </c>
      <c r="P32" s="6">
        <v>0</v>
      </c>
      <c r="Q32" s="5">
        <f t="shared" si="0"/>
        <v>0</v>
      </c>
      <c r="R32" s="5">
        <f t="shared" si="1"/>
        <v>0</v>
      </c>
      <c r="S32" s="5">
        <f t="shared" si="2"/>
        <v>0</v>
      </c>
      <c r="T32" s="7">
        <f t="shared" si="3"/>
        <v>0</v>
      </c>
    </row>
    <row r="33" spans="1:20" x14ac:dyDescent="0.35">
      <c r="A33" t="s">
        <v>238</v>
      </c>
      <c r="B33" t="s">
        <v>549</v>
      </c>
      <c r="C33" t="s">
        <v>29</v>
      </c>
      <c r="D33" t="s">
        <v>35</v>
      </c>
      <c r="E33" t="s">
        <v>65</v>
      </c>
      <c r="F33" t="s">
        <v>79</v>
      </c>
      <c r="G33">
        <v>2022</v>
      </c>
      <c r="H33" t="s">
        <v>550</v>
      </c>
      <c r="I33" t="s">
        <v>111</v>
      </c>
      <c r="J33" s="5">
        <v>300000</v>
      </c>
      <c r="K33" t="s">
        <v>115</v>
      </c>
      <c r="L33" t="s">
        <v>118</v>
      </c>
      <c r="M33" t="s">
        <v>125</v>
      </c>
      <c r="N33" s="6">
        <v>0</v>
      </c>
      <c r="O33" s="6">
        <v>0</v>
      </c>
      <c r="P33" s="6">
        <v>0.4</v>
      </c>
      <c r="Q33" s="5">
        <f t="shared" si="0"/>
        <v>0</v>
      </c>
      <c r="R33" s="5">
        <f t="shared" si="1"/>
        <v>0</v>
      </c>
      <c r="S33" s="5">
        <f t="shared" si="2"/>
        <v>120000</v>
      </c>
      <c r="T33" s="7">
        <f t="shared" si="3"/>
        <v>120000</v>
      </c>
    </row>
    <row r="34" spans="1:20" x14ac:dyDescent="0.35">
      <c r="A34" t="s">
        <v>239</v>
      </c>
      <c r="B34" t="s">
        <v>551</v>
      </c>
      <c r="C34" t="s">
        <v>29</v>
      </c>
      <c r="D34" t="s">
        <v>35</v>
      </c>
      <c r="E34" t="s">
        <v>65</v>
      </c>
      <c r="F34" t="s">
        <v>79</v>
      </c>
      <c r="G34">
        <v>2022</v>
      </c>
      <c r="H34" t="s">
        <v>552</v>
      </c>
      <c r="I34" t="s">
        <v>111</v>
      </c>
      <c r="J34" s="5">
        <v>200000</v>
      </c>
      <c r="K34" t="s">
        <v>114</v>
      </c>
      <c r="L34" t="s">
        <v>118</v>
      </c>
      <c r="N34" s="6">
        <v>0.6</v>
      </c>
      <c r="O34" s="6">
        <v>0</v>
      </c>
      <c r="P34" s="6">
        <v>0</v>
      </c>
      <c r="Q34" s="5">
        <f t="shared" si="0"/>
        <v>120000</v>
      </c>
      <c r="R34" s="5">
        <f t="shared" si="1"/>
        <v>0</v>
      </c>
      <c r="S34" s="5">
        <f t="shared" si="2"/>
        <v>0</v>
      </c>
      <c r="T34" s="7">
        <f t="shared" si="3"/>
        <v>120000</v>
      </c>
    </row>
    <row r="35" spans="1:20" x14ac:dyDescent="0.35">
      <c r="A35" t="s">
        <v>553</v>
      </c>
      <c r="B35" t="s">
        <v>554</v>
      </c>
      <c r="C35" t="s">
        <v>29</v>
      </c>
      <c r="D35" t="s">
        <v>35</v>
      </c>
      <c r="E35" t="s">
        <v>64</v>
      </c>
      <c r="F35" t="s">
        <v>91</v>
      </c>
      <c r="G35">
        <v>2022</v>
      </c>
      <c r="H35" t="s">
        <v>555</v>
      </c>
      <c r="I35" t="s">
        <v>111</v>
      </c>
      <c r="J35" s="5">
        <v>150000</v>
      </c>
      <c r="N35" s="6">
        <v>0</v>
      </c>
      <c r="O35" s="6">
        <v>0</v>
      </c>
      <c r="P35" s="6">
        <v>0</v>
      </c>
      <c r="Q35" s="5">
        <f t="shared" si="0"/>
        <v>0</v>
      </c>
      <c r="R35" s="5">
        <f t="shared" si="1"/>
        <v>0</v>
      </c>
      <c r="S35" s="5">
        <f t="shared" si="2"/>
        <v>0</v>
      </c>
      <c r="T35" s="7">
        <f t="shared" si="3"/>
        <v>0</v>
      </c>
    </row>
    <row r="36" spans="1:20" x14ac:dyDescent="0.35">
      <c r="A36" t="s">
        <v>556</v>
      </c>
      <c r="B36" t="s">
        <v>557</v>
      </c>
      <c r="C36" t="s">
        <v>29</v>
      </c>
      <c r="D36" t="s">
        <v>35</v>
      </c>
      <c r="E36" t="s">
        <v>67</v>
      </c>
      <c r="F36" t="s">
        <v>84</v>
      </c>
      <c r="G36">
        <v>2022</v>
      </c>
      <c r="H36" t="s">
        <v>558</v>
      </c>
      <c r="I36" t="s">
        <v>111</v>
      </c>
      <c r="J36" s="5">
        <v>200000</v>
      </c>
      <c r="N36" s="6">
        <v>0</v>
      </c>
      <c r="O36" s="6">
        <v>0</v>
      </c>
      <c r="P36" s="6">
        <v>0</v>
      </c>
      <c r="Q36" s="5">
        <f t="shared" si="0"/>
        <v>0</v>
      </c>
      <c r="R36" s="5">
        <f t="shared" si="1"/>
        <v>0</v>
      </c>
      <c r="S36" s="5">
        <f t="shared" si="2"/>
        <v>0</v>
      </c>
      <c r="T36" s="7">
        <f t="shared" si="3"/>
        <v>0</v>
      </c>
    </row>
    <row r="37" spans="1:20" x14ac:dyDescent="0.35">
      <c r="A37" t="s">
        <v>240</v>
      </c>
      <c r="B37" t="s">
        <v>559</v>
      </c>
      <c r="C37" t="s">
        <v>29</v>
      </c>
      <c r="D37" t="s">
        <v>35</v>
      </c>
      <c r="E37" t="s">
        <v>63</v>
      </c>
      <c r="F37" t="s">
        <v>83</v>
      </c>
      <c r="G37">
        <v>2022</v>
      </c>
      <c r="H37" t="s">
        <v>560</v>
      </c>
      <c r="I37" t="s">
        <v>111</v>
      </c>
      <c r="J37" s="5">
        <v>200000</v>
      </c>
      <c r="K37" t="s">
        <v>115</v>
      </c>
      <c r="L37" t="s">
        <v>117</v>
      </c>
      <c r="M37" t="s">
        <v>127</v>
      </c>
      <c r="N37" s="6">
        <v>0</v>
      </c>
      <c r="O37" s="6">
        <v>0</v>
      </c>
      <c r="P37" s="6">
        <v>0.125</v>
      </c>
      <c r="Q37" s="5">
        <f t="shared" si="0"/>
        <v>0</v>
      </c>
      <c r="R37" s="5">
        <f t="shared" si="1"/>
        <v>0</v>
      </c>
      <c r="S37" s="5">
        <f t="shared" si="2"/>
        <v>25000</v>
      </c>
      <c r="T37" s="7">
        <f t="shared" si="3"/>
        <v>25000</v>
      </c>
    </row>
    <row r="38" spans="1:20" x14ac:dyDescent="0.35">
      <c r="A38" t="s">
        <v>561</v>
      </c>
      <c r="B38" t="s">
        <v>562</v>
      </c>
      <c r="C38" t="s">
        <v>29</v>
      </c>
      <c r="D38" t="s">
        <v>35</v>
      </c>
      <c r="E38" t="s">
        <v>62</v>
      </c>
      <c r="F38" t="s">
        <v>81</v>
      </c>
      <c r="G38">
        <v>2022</v>
      </c>
      <c r="H38" t="s">
        <v>563</v>
      </c>
      <c r="I38" t="s">
        <v>111</v>
      </c>
      <c r="J38" s="5">
        <v>200000</v>
      </c>
      <c r="N38" s="6">
        <v>0</v>
      </c>
      <c r="O38" s="6">
        <v>0</v>
      </c>
      <c r="P38" s="6">
        <v>0</v>
      </c>
      <c r="Q38" s="5">
        <f t="shared" si="0"/>
        <v>0</v>
      </c>
      <c r="R38" s="5">
        <f t="shared" si="1"/>
        <v>0</v>
      </c>
      <c r="S38" s="5">
        <f t="shared" si="2"/>
        <v>0</v>
      </c>
      <c r="T38" s="7">
        <f t="shared" si="3"/>
        <v>0</v>
      </c>
    </row>
    <row r="39" spans="1:20" x14ac:dyDescent="0.35">
      <c r="A39" t="s">
        <v>241</v>
      </c>
      <c r="B39" t="s">
        <v>564</v>
      </c>
      <c r="C39" t="s">
        <v>29</v>
      </c>
      <c r="D39" t="s">
        <v>35</v>
      </c>
      <c r="E39" t="s">
        <v>62</v>
      </c>
      <c r="F39" t="s">
        <v>76</v>
      </c>
      <c r="G39">
        <v>2022</v>
      </c>
      <c r="H39" t="s">
        <v>565</v>
      </c>
      <c r="I39" t="s">
        <v>111</v>
      </c>
      <c r="J39" s="5">
        <v>200000</v>
      </c>
      <c r="K39" t="s">
        <v>114</v>
      </c>
      <c r="L39" t="s">
        <v>131</v>
      </c>
      <c r="N39" s="6">
        <v>1</v>
      </c>
      <c r="O39" s="6">
        <v>0</v>
      </c>
      <c r="P39" s="6">
        <v>0</v>
      </c>
      <c r="Q39" s="5">
        <f t="shared" si="0"/>
        <v>200000</v>
      </c>
      <c r="R39" s="5">
        <f t="shared" si="1"/>
        <v>0</v>
      </c>
      <c r="S39" s="5">
        <f t="shared" si="2"/>
        <v>0</v>
      </c>
      <c r="T39" s="7">
        <f t="shared" si="3"/>
        <v>200000</v>
      </c>
    </row>
    <row r="40" spans="1:20" x14ac:dyDescent="0.35">
      <c r="A40" t="s">
        <v>242</v>
      </c>
      <c r="B40" t="s">
        <v>566</v>
      </c>
      <c r="C40" t="s">
        <v>29</v>
      </c>
      <c r="D40" t="s">
        <v>35</v>
      </c>
      <c r="E40" t="s">
        <v>64</v>
      </c>
      <c r="F40" t="s">
        <v>74</v>
      </c>
      <c r="G40">
        <v>2022</v>
      </c>
      <c r="H40" t="s">
        <v>567</v>
      </c>
      <c r="I40" t="s">
        <v>111</v>
      </c>
      <c r="J40" s="5">
        <v>150000</v>
      </c>
      <c r="K40" t="s">
        <v>114</v>
      </c>
      <c r="L40" t="s">
        <v>116</v>
      </c>
      <c r="N40" s="6">
        <v>0.46</v>
      </c>
      <c r="O40" s="6">
        <v>0</v>
      </c>
      <c r="P40" s="6">
        <v>0</v>
      </c>
      <c r="Q40" s="5">
        <f t="shared" si="0"/>
        <v>69000</v>
      </c>
      <c r="R40" s="5">
        <f t="shared" si="1"/>
        <v>0</v>
      </c>
      <c r="S40" s="5">
        <f t="shared" si="2"/>
        <v>0</v>
      </c>
      <c r="T40" s="7">
        <f t="shared" si="3"/>
        <v>69000</v>
      </c>
    </row>
    <row r="41" spans="1:20" x14ac:dyDescent="0.35">
      <c r="A41" t="s">
        <v>568</v>
      </c>
      <c r="B41" t="s">
        <v>569</v>
      </c>
      <c r="C41" t="s">
        <v>29</v>
      </c>
      <c r="D41" t="s">
        <v>35</v>
      </c>
      <c r="E41" t="s">
        <v>63</v>
      </c>
      <c r="F41" t="s">
        <v>73</v>
      </c>
      <c r="G41">
        <v>2022</v>
      </c>
      <c r="H41" t="s">
        <v>570</v>
      </c>
      <c r="I41" t="s">
        <v>111</v>
      </c>
      <c r="J41" s="5">
        <v>150000</v>
      </c>
      <c r="N41" s="6">
        <v>0</v>
      </c>
      <c r="O41" s="6">
        <v>0</v>
      </c>
      <c r="P41" s="6">
        <v>0</v>
      </c>
      <c r="Q41" s="5">
        <f t="shared" si="0"/>
        <v>0</v>
      </c>
      <c r="R41" s="5">
        <f t="shared" si="1"/>
        <v>0</v>
      </c>
      <c r="S41" s="5">
        <f t="shared" si="2"/>
        <v>0</v>
      </c>
      <c r="T41" s="7">
        <f t="shared" si="3"/>
        <v>0</v>
      </c>
    </row>
    <row r="42" spans="1:20" x14ac:dyDescent="0.35">
      <c r="A42" t="s">
        <v>571</v>
      </c>
      <c r="B42" t="s">
        <v>572</v>
      </c>
      <c r="C42" t="s">
        <v>29</v>
      </c>
      <c r="D42" t="s">
        <v>35</v>
      </c>
      <c r="E42" t="s">
        <v>64</v>
      </c>
      <c r="F42" t="s">
        <v>74</v>
      </c>
      <c r="G42">
        <v>2022</v>
      </c>
      <c r="H42" t="s">
        <v>541</v>
      </c>
      <c r="I42" t="s">
        <v>111</v>
      </c>
      <c r="J42" s="5">
        <v>150000</v>
      </c>
      <c r="N42" s="6">
        <v>0</v>
      </c>
      <c r="O42" s="6">
        <v>0</v>
      </c>
      <c r="P42" s="6">
        <v>0</v>
      </c>
      <c r="Q42" s="5">
        <f t="shared" si="0"/>
        <v>0</v>
      </c>
      <c r="R42" s="5">
        <f t="shared" si="1"/>
        <v>0</v>
      </c>
      <c r="S42" s="5">
        <f t="shared" si="2"/>
        <v>0</v>
      </c>
      <c r="T42" s="7">
        <f t="shared" si="3"/>
        <v>0</v>
      </c>
    </row>
    <row r="43" spans="1:20" x14ac:dyDescent="0.35">
      <c r="A43" t="s">
        <v>243</v>
      </c>
      <c r="B43" t="s">
        <v>573</v>
      </c>
      <c r="C43" t="s">
        <v>29</v>
      </c>
      <c r="D43" t="s">
        <v>35</v>
      </c>
      <c r="E43" t="s">
        <v>65</v>
      </c>
      <c r="F43" t="s">
        <v>90</v>
      </c>
      <c r="G43">
        <v>2022</v>
      </c>
      <c r="H43" t="s">
        <v>574</v>
      </c>
      <c r="I43" t="s">
        <v>111</v>
      </c>
      <c r="J43" s="5">
        <v>450000</v>
      </c>
      <c r="K43" t="s">
        <v>115</v>
      </c>
      <c r="L43" t="s">
        <v>117</v>
      </c>
      <c r="M43" t="s">
        <v>130</v>
      </c>
      <c r="N43" s="6">
        <v>0</v>
      </c>
      <c r="O43" s="6">
        <v>0</v>
      </c>
      <c r="P43" s="6">
        <v>1</v>
      </c>
      <c r="Q43" s="5">
        <f t="shared" si="0"/>
        <v>0</v>
      </c>
      <c r="R43" s="5">
        <f t="shared" si="1"/>
        <v>0</v>
      </c>
      <c r="S43" s="5">
        <f t="shared" si="2"/>
        <v>450000</v>
      </c>
      <c r="T43" s="7">
        <f t="shared" si="3"/>
        <v>450000</v>
      </c>
    </row>
    <row r="44" spans="1:20" x14ac:dyDescent="0.35">
      <c r="A44" t="s">
        <v>575</v>
      </c>
      <c r="B44" t="s">
        <v>576</v>
      </c>
      <c r="C44" t="s">
        <v>29</v>
      </c>
      <c r="D44" t="s">
        <v>35</v>
      </c>
      <c r="E44" t="s">
        <v>64</v>
      </c>
      <c r="F44" t="s">
        <v>74</v>
      </c>
      <c r="G44">
        <v>2022</v>
      </c>
      <c r="H44" t="s">
        <v>577</v>
      </c>
      <c r="I44" t="s">
        <v>111</v>
      </c>
      <c r="J44" s="5">
        <v>315000</v>
      </c>
      <c r="N44" s="6">
        <v>0</v>
      </c>
      <c r="O44" s="6">
        <v>0</v>
      </c>
      <c r="P44" s="6">
        <v>0</v>
      </c>
      <c r="Q44" s="5">
        <f t="shared" si="0"/>
        <v>0</v>
      </c>
      <c r="R44" s="5">
        <f t="shared" si="1"/>
        <v>0</v>
      </c>
      <c r="S44" s="5">
        <f t="shared" si="2"/>
        <v>0</v>
      </c>
      <c r="T44" s="7">
        <f t="shared" si="3"/>
        <v>0</v>
      </c>
    </row>
    <row r="45" spans="1:20" x14ac:dyDescent="0.35">
      <c r="A45" t="s">
        <v>244</v>
      </c>
      <c r="B45" t="s">
        <v>578</v>
      </c>
      <c r="C45" t="s">
        <v>29</v>
      </c>
      <c r="D45" t="s">
        <v>35</v>
      </c>
      <c r="E45" t="s">
        <v>65</v>
      </c>
      <c r="F45" t="s">
        <v>79</v>
      </c>
      <c r="G45">
        <v>2022</v>
      </c>
      <c r="H45" t="s">
        <v>541</v>
      </c>
      <c r="I45" t="s">
        <v>111</v>
      </c>
      <c r="J45" s="5">
        <v>500000</v>
      </c>
      <c r="K45" t="s">
        <v>115</v>
      </c>
      <c r="L45" t="s">
        <v>118</v>
      </c>
      <c r="M45" t="s">
        <v>125</v>
      </c>
      <c r="N45" s="6">
        <v>0</v>
      </c>
      <c r="O45" s="6">
        <v>0</v>
      </c>
      <c r="P45" s="6">
        <v>0.5</v>
      </c>
      <c r="Q45" s="5">
        <f t="shared" si="0"/>
        <v>0</v>
      </c>
      <c r="R45" s="5">
        <f t="shared" si="1"/>
        <v>0</v>
      </c>
      <c r="S45" s="5">
        <f t="shared" si="2"/>
        <v>250000</v>
      </c>
      <c r="T45" s="7">
        <f t="shared" si="3"/>
        <v>250000</v>
      </c>
    </row>
    <row r="46" spans="1:20" x14ac:dyDescent="0.35">
      <c r="A46" t="s">
        <v>245</v>
      </c>
      <c r="B46" t="s">
        <v>579</v>
      </c>
      <c r="C46" t="s">
        <v>29</v>
      </c>
      <c r="D46" t="s">
        <v>35</v>
      </c>
      <c r="E46" t="s">
        <v>71</v>
      </c>
      <c r="F46" t="s">
        <v>580</v>
      </c>
      <c r="G46">
        <v>2022</v>
      </c>
      <c r="H46" t="s">
        <v>581</v>
      </c>
      <c r="I46" t="s">
        <v>111</v>
      </c>
      <c r="J46" s="5">
        <v>200000</v>
      </c>
      <c r="K46" t="s">
        <v>113</v>
      </c>
      <c r="M46" t="s">
        <v>130</v>
      </c>
      <c r="N46" s="6">
        <v>0</v>
      </c>
      <c r="O46" s="6">
        <v>1</v>
      </c>
      <c r="P46" s="6">
        <v>0</v>
      </c>
      <c r="Q46" s="5">
        <f t="shared" si="0"/>
        <v>0</v>
      </c>
      <c r="R46" s="5">
        <f t="shared" si="1"/>
        <v>200000</v>
      </c>
      <c r="S46" s="5">
        <f t="shared" si="2"/>
        <v>0</v>
      </c>
      <c r="T46" s="7">
        <f t="shared" si="3"/>
        <v>200000</v>
      </c>
    </row>
    <row r="47" spans="1:20" x14ac:dyDescent="0.35">
      <c r="A47" t="s">
        <v>246</v>
      </c>
      <c r="B47" t="s">
        <v>582</v>
      </c>
      <c r="C47" t="s">
        <v>29</v>
      </c>
      <c r="D47" t="s">
        <v>35</v>
      </c>
      <c r="E47" t="s">
        <v>62</v>
      </c>
      <c r="F47" t="s">
        <v>72</v>
      </c>
      <c r="G47">
        <v>2022</v>
      </c>
      <c r="H47" t="s">
        <v>583</v>
      </c>
      <c r="I47" t="s">
        <v>111</v>
      </c>
      <c r="J47" s="5">
        <v>500000</v>
      </c>
      <c r="K47" t="s">
        <v>114</v>
      </c>
      <c r="L47" t="s">
        <v>139</v>
      </c>
      <c r="N47" s="6">
        <v>0.5</v>
      </c>
      <c r="O47" s="6">
        <v>0</v>
      </c>
      <c r="P47" s="6">
        <v>0</v>
      </c>
      <c r="Q47" s="5">
        <f t="shared" si="0"/>
        <v>250000</v>
      </c>
      <c r="R47" s="5">
        <f t="shared" si="1"/>
        <v>0</v>
      </c>
      <c r="S47" s="5">
        <f t="shared" si="2"/>
        <v>0</v>
      </c>
      <c r="T47" s="7">
        <f t="shared" si="3"/>
        <v>250000</v>
      </c>
    </row>
    <row r="48" spans="1:20" x14ac:dyDescent="0.35">
      <c r="A48" t="s">
        <v>247</v>
      </c>
      <c r="B48" t="s">
        <v>584</v>
      </c>
      <c r="C48" t="s">
        <v>31</v>
      </c>
      <c r="D48" t="s">
        <v>36</v>
      </c>
      <c r="E48" t="s">
        <v>65</v>
      </c>
      <c r="F48" t="s">
        <v>90</v>
      </c>
      <c r="G48">
        <v>2022</v>
      </c>
      <c r="H48" t="s">
        <v>585</v>
      </c>
      <c r="I48" t="s">
        <v>111</v>
      </c>
      <c r="J48" s="5">
        <v>1250000</v>
      </c>
      <c r="K48" t="s">
        <v>114</v>
      </c>
      <c r="L48" t="s">
        <v>117</v>
      </c>
      <c r="N48" s="6">
        <v>1</v>
      </c>
      <c r="O48" s="6">
        <v>0</v>
      </c>
      <c r="P48" s="6">
        <v>0</v>
      </c>
      <c r="Q48" s="5">
        <f t="shared" si="0"/>
        <v>1250000</v>
      </c>
      <c r="R48" s="5">
        <f t="shared" si="1"/>
        <v>0</v>
      </c>
      <c r="S48" s="5">
        <f t="shared" si="2"/>
        <v>0</v>
      </c>
      <c r="T48" s="7">
        <f t="shared" si="3"/>
        <v>1250000</v>
      </c>
    </row>
    <row r="49" spans="1:20" x14ac:dyDescent="0.35">
      <c r="A49" t="s">
        <v>248</v>
      </c>
      <c r="B49" t="s">
        <v>586</v>
      </c>
      <c r="C49" t="s">
        <v>27</v>
      </c>
      <c r="D49" t="s">
        <v>36</v>
      </c>
      <c r="E49" t="s">
        <v>64</v>
      </c>
      <c r="F49" t="s">
        <v>77</v>
      </c>
      <c r="G49">
        <v>2022</v>
      </c>
      <c r="H49" t="s">
        <v>587</v>
      </c>
      <c r="I49" t="s">
        <v>111</v>
      </c>
      <c r="J49" s="5">
        <v>20000000</v>
      </c>
      <c r="K49" t="s">
        <v>115</v>
      </c>
      <c r="L49" t="s">
        <v>116</v>
      </c>
      <c r="M49" t="s">
        <v>120</v>
      </c>
      <c r="N49" s="6">
        <v>0</v>
      </c>
      <c r="O49" s="6">
        <v>0</v>
      </c>
      <c r="P49" s="6">
        <v>0.15</v>
      </c>
      <c r="Q49" s="5">
        <f t="shared" si="0"/>
        <v>0</v>
      </c>
      <c r="R49" s="5">
        <f t="shared" si="1"/>
        <v>0</v>
      </c>
      <c r="S49" s="5">
        <f t="shared" si="2"/>
        <v>3000000</v>
      </c>
      <c r="T49" s="7">
        <f t="shared" si="3"/>
        <v>3000000</v>
      </c>
    </row>
    <row r="50" spans="1:20" x14ac:dyDescent="0.35">
      <c r="A50" t="s">
        <v>248</v>
      </c>
      <c r="B50" t="s">
        <v>586</v>
      </c>
      <c r="C50" t="s">
        <v>27</v>
      </c>
      <c r="D50" t="s">
        <v>36</v>
      </c>
      <c r="E50" t="s">
        <v>64</v>
      </c>
      <c r="F50" t="s">
        <v>77</v>
      </c>
      <c r="G50">
        <v>2022</v>
      </c>
      <c r="H50" t="s">
        <v>587</v>
      </c>
      <c r="I50" t="s">
        <v>111</v>
      </c>
      <c r="J50" s="5">
        <v>20000000</v>
      </c>
      <c r="K50" t="s">
        <v>115</v>
      </c>
      <c r="L50" t="s">
        <v>117</v>
      </c>
      <c r="M50" t="s">
        <v>130</v>
      </c>
      <c r="N50" s="6">
        <v>0</v>
      </c>
      <c r="O50" s="6">
        <v>0</v>
      </c>
      <c r="P50" s="6">
        <v>0.1206</v>
      </c>
      <c r="Q50" s="5">
        <f t="shared" si="0"/>
        <v>0</v>
      </c>
      <c r="R50" s="5">
        <f t="shared" si="1"/>
        <v>0</v>
      </c>
      <c r="S50" s="5">
        <f t="shared" si="2"/>
        <v>2412000</v>
      </c>
      <c r="T50" s="7">
        <f t="shared" si="3"/>
        <v>2412000</v>
      </c>
    </row>
    <row r="51" spans="1:20" x14ac:dyDescent="0.35">
      <c r="A51" t="s">
        <v>249</v>
      </c>
      <c r="B51" t="s">
        <v>588</v>
      </c>
      <c r="C51" t="s">
        <v>27</v>
      </c>
      <c r="D51" t="s">
        <v>36</v>
      </c>
      <c r="E51" t="s">
        <v>63</v>
      </c>
      <c r="F51" t="s">
        <v>83</v>
      </c>
      <c r="G51">
        <v>2022</v>
      </c>
      <c r="H51" t="s">
        <v>587</v>
      </c>
      <c r="I51" t="s">
        <v>111</v>
      </c>
      <c r="J51" s="5">
        <v>100000000</v>
      </c>
      <c r="K51" t="s">
        <v>115</v>
      </c>
      <c r="L51" t="s">
        <v>117</v>
      </c>
      <c r="M51" t="s">
        <v>127</v>
      </c>
      <c r="N51" s="6">
        <v>0</v>
      </c>
      <c r="O51" s="6">
        <v>0</v>
      </c>
      <c r="P51" s="6">
        <v>0.1406</v>
      </c>
      <c r="Q51" s="5">
        <f t="shared" si="0"/>
        <v>0</v>
      </c>
      <c r="R51" s="5">
        <f t="shared" si="1"/>
        <v>0</v>
      </c>
      <c r="S51" s="5">
        <f t="shared" si="2"/>
        <v>14060000</v>
      </c>
      <c r="T51" s="7">
        <f t="shared" si="3"/>
        <v>14060000</v>
      </c>
    </row>
    <row r="52" spans="1:20" x14ac:dyDescent="0.35">
      <c r="A52" t="s">
        <v>589</v>
      </c>
      <c r="B52" t="s">
        <v>19</v>
      </c>
      <c r="C52" t="s">
        <v>29</v>
      </c>
      <c r="D52" t="s">
        <v>36</v>
      </c>
      <c r="E52" t="s">
        <v>66</v>
      </c>
      <c r="F52" t="s">
        <v>80</v>
      </c>
      <c r="G52">
        <v>2022</v>
      </c>
      <c r="H52" t="s">
        <v>590</v>
      </c>
      <c r="I52" t="s">
        <v>111</v>
      </c>
      <c r="J52" s="5">
        <v>255866</v>
      </c>
      <c r="N52" s="6">
        <v>0</v>
      </c>
      <c r="O52" s="6">
        <v>0</v>
      </c>
      <c r="P52" s="6">
        <v>0</v>
      </c>
      <c r="Q52" s="5">
        <f t="shared" si="0"/>
        <v>0</v>
      </c>
      <c r="R52" s="5">
        <f t="shared" si="1"/>
        <v>0</v>
      </c>
      <c r="S52" s="5">
        <f t="shared" si="2"/>
        <v>0</v>
      </c>
      <c r="T52" s="7">
        <f t="shared" si="3"/>
        <v>0</v>
      </c>
    </row>
    <row r="53" spans="1:20" x14ac:dyDescent="0.35">
      <c r="A53" t="s">
        <v>250</v>
      </c>
      <c r="B53" t="s">
        <v>591</v>
      </c>
      <c r="C53" t="s">
        <v>29</v>
      </c>
      <c r="D53" t="s">
        <v>36</v>
      </c>
      <c r="E53" t="s">
        <v>65</v>
      </c>
      <c r="F53" t="s">
        <v>90</v>
      </c>
      <c r="G53">
        <v>2022</v>
      </c>
      <c r="H53" t="s">
        <v>592</v>
      </c>
      <c r="I53" t="s">
        <v>111</v>
      </c>
      <c r="J53" s="5">
        <v>600000</v>
      </c>
      <c r="K53" t="s">
        <v>114</v>
      </c>
      <c r="L53" t="s">
        <v>117</v>
      </c>
      <c r="N53" s="6">
        <v>1</v>
      </c>
      <c r="O53" s="6">
        <v>0</v>
      </c>
      <c r="P53" s="6">
        <v>0</v>
      </c>
      <c r="Q53" s="5">
        <f t="shared" si="0"/>
        <v>600000</v>
      </c>
      <c r="R53" s="5">
        <f t="shared" si="1"/>
        <v>0</v>
      </c>
      <c r="S53" s="5">
        <f t="shared" si="2"/>
        <v>0</v>
      </c>
      <c r="T53" s="7">
        <f t="shared" si="3"/>
        <v>600000</v>
      </c>
    </row>
    <row r="54" spans="1:20" x14ac:dyDescent="0.35">
      <c r="A54" t="s">
        <v>593</v>
      </c>
      <c r="B54" t="s">
        <v>594</v>
      </c>
      <c r="C54" t="s">
        <v>29</v>
      </c>
      <c r="D54" t="s">
        <v>36</v>
      </c>
      <c r="E54" t="s">
        <v>63</v>
      </c>
      <c r="F54" t="s">
        <v>89</v>
      </c>
      <c r="G54">
        <v>2022</v>
      </c>
      <c r="H54" t="s">
        <v>513</v>
      </c>
      <c r="I54" t="s">
        <v>111</v>
      </c>
      <c r="J54" s="5">
        <v>20000</v>
      </c>
      <c r="N54" s="6">
        <v>0</v>
      </c>
      <c r="O54" s="6">
        <v>0</v>
      </c>
      <c r="P54" s="6">
        <v>0</v>
      </c>
      <c r="Q54" s="5">
        <f t="shared" si="0"/>
        <v>0</v>
      </c>
      <c r="R54" s="5">
        <f t="shared" si="1"/>
        <v>0</v>
      </c>
      <c r="S54" s="5">
        <f t="shared" si="2"/>
        <v>0</v>
      </c>
      <c r="T54" s="7">
        <f t="shared" si="3"/>
        <v>0</v>
      </c>
    </row>
    <row r="55" spans="1:20" x14ac:dyDescent="0.35">
      <c r="A55" t="s">
        <v>251</v>
      </c>
      <c r="B55" t="s">
        <v>595</v>
      </c>
      <c r="C55" t="s">
        <v>32</v>
      </c>
      <c r="D55" t="s">
        <v>36</v>
      </c>
      <c r="E55" t="s">
        <v>63</v>
      </c>
      <c r="F55" t="s">
        <v>75</v>
      </c>
      <c r="G55">
        <v>2022</v>
      </c>
      <c r="H55" t="s">
        <v>515</v>
      </c>
      <c r="I55" t="s">
        <v>111</v>
      </c>
      <c r="J55" s="5">
        <v>100000000</v>
      </c>
      <c r="K55" t="s">
        <v>113</v>
      </c>
      <c r="M55" t="s">
        <v>125</v>
      </c>
      <c r="N55" s="6">
        <v>0</v>
      </c>
      <c r="O55" s="6">
        <v>0.76919999999999999</v>
      </c>
      <c r="P55" s="6">
        <v>0</v>
      </c>
      <c r="Q55" s="5">
        <f t="shared" si="0"/>
        <v>0</v>
      </c>
      <c r="R55" s="5">
        <f t="shared" si="1"/>
        <v>76920000</v>
      </c>
      <c r="S55" s="5">
        <f t="shared" si="2"/>
        <v>0</v>
      </c>
      <c r="T55" s="7">
        <f t="shared" si="3"/>
        <v>76920000</v>
      </c>
    </row>
    <row r="56" spans="1:20" x14ac:dyDescent="0.35">
      <c r="A56" t="s">
        <v>252</v>
      </c>
      <c r="B56" t="s">
        <v>20</v>
      </c>
      <c r="C56" t="s">
        <v>31</v>
      </c>
      <c r="D56" t="s">
        <v>37</v>
      </c>
      <c r="E56" t="s">
        <v>64</v>
      </c>
      <c r="F56" t="s">
        <v>74</v>
      </c>
      <c r="G56">
        <v>2022</v>
      </c>
      <c r="H56" t="s">
        <v>596</v>
      </c>
      <c r="I56" t="s">
        <v>111</v>
      </c>
      <c r="J56" s="5">
        <v>5625900</v>
      </c>
      <c r="K56" t="s">
        <v>113</v>
      </c>
      <c r="M56" t="s">
        <v>130</v>
      </c>
      <c r="N56" s="6">
        <v>0</v>
      </c>
      <c r="O56" s="6">
        <v>0.44469999999999998</v>
      </c>
      <c r="P56" s="6">
        <v>0</v>
      </c>
      <c r="Q56" s="5">
        <f t="shared" si="0"/>
        <v>0</v>
      </c>
      <c r="R56" s="5">
        <f t="shared" si="1"/>
        <v>2501837.73</v>
      </c>
      <c r="S56" s="5">
        <f t="shared" si="2"/>
        <v>0</v>
      </c>
      <c r="T56" s="7">
        <f t="shared" si="3"/>
        <v>2501837.73</v>
      </c>
    </row>
    <row r="57" spans="1:20" x14ac:dyDescent="0.35">
      <c r="A57" t="s">
        <v>597</v>
      </c>
      <c r="B57" t="s">
        <v>598</v>
      </c>
      <c r="C57" t="s">
        <v>29</v>
      </c>
      <c r="D57" t="s">
        <v>37</v>
      </c>
      <c r="E57" t="s">
        <v>66</v>
      </c>
      <c r="F57" t="s">
        <v>82</v>
      </c>
      <c r="G57">
        <v>2022</v>
      </c>
      <c r="H57" t="s">
        <v>567</v>
      </c>
      <c r="I57" t="s">
        <v>111</v>
      </c>
      <c r="J57" s="5">
        <v>300000</v>
      </c>
      <c r="N57" s="6">
        <v>0</v>
      </c>
      <c r="O57" s="6">
        <v>0</v>
      </c>
      <c r="P57" s="6">
        <v>0</v>
      </c>
      <c r="Q57" s="5">
        <f t="shared" si="0"/>
        <v>0</v>
      </c>
      <c r="R57" s="5">
        <f t="shared" si="1"/>
        <v>0</v>
      </c>
      <c r="S57" s="5">
        <f t="shared" si="2"/>
        <v>0</v>
      </c>
      <c r="T57" s="7">
        <f t="shared" si="3"/>
        <v>0</v>
      </c>
    </row>
    <row r="58" spans="1:20" x14ac:dyDescent="0.35">
      <c r="A58" t="s">
        <v>599</v>
      </c>
      <c r="B58" t="s">
        <v>19</v>
      </c>
      <c r="C58" t="s">
        <v>29</v>
      </c>
      <c r="D58" t="s">
        <v>37</v>
      </c>
      <c r="E58" t="s">
        <v>66</v>
      </c>
      <c r="F58" t="s">
        <v>82</v>
      </c>
      <c r="G58">
        <v>2022</v>
      </c>
      <c r="H58" t="s">
        <v>590</v>
      </c>
      <c r="I58" t="s">
        <v>111</v>
      </c>
      <c r="J58" s="5">
        <v>255767</v>
      </c>
      <c r="N58" s="6">
        <v>0</v>
      </c>
      <c r="O58" s="6">
        <v>0</v>
      </c>
      <c r="P58" s="6">
        <v>0</v>
      </c>
      <c r="Q58" s="5">
        <f t="shared" si="0"/>
        <v>0</v>
      </c>
      <c r="R58" s="5">
        <f t="shared" si="1"/>
        <v>0</v>
      </c>
      <c r="S58" s="5">
        <f t="shared" si="2"/>
        <v>0</v>
      </c>
      <c r="T58" s="7">
        <f t="shared" si="3"/>
        <v>0</v>
      </c>
    </row>
    <row r="59" spans="1:20" x14ac:dyDescent="0.35">
      <c r="A59" t="s">
        <v>253</v>
      </c>
      <c r="B59" t="s">
        <v>600</v>
      </c>
      <c r="C59" t="s">
        <v>29</v>
      </c>
      <c r="D59" t="s">
        <v>37</v>
      </c>
      <c r="E59" t="s">
        <v>66</v>
      </c>
      <c r="F59" t="s">
        <v>82</v>
      </c>
      <c r="G59">
        <v>2022</v>
      </c>
      <c r="H59" t="s">
        <v>601</v>
      </c>
      <c r="I59" t="s">
        <v>111</v>
      </c>
      <c r="J59" s="5">
        <v>500000</v>
      </c>
      <c r="K59" t="s">
        <v>113</v>
      </c>
      <c r="M59" t="s">
        <v>130</v>
      </c>
      <c r="N59" s="6">
        <v>0</v>
      </c>
      <c r="O59" s="6">
        <v>1</v>
      </c>
      <c r="P59" s="6">
        <v>0</v>
      </c>
      <c r="Q59" s="5">
        <f t="shared" si="0"/>
        <v>0</v>
      </c>
      <c r="R59" s="5">
        <f t="shared" si="1"/>
        <v>500000</v>
      </c>
      <c r="S59" s="5">
        <f t="shared" si="2"/>
        <v>0</v>
      </c>
      <c r="T59" s="7">
        <f t="shared" si="3"/>
        <v>500000</v>
      </c>
    </row>
    <row r="60" spans="1:20" x14ac:dyDescent="0.35">
      <c r="A60" t="s">
        <v>254</v>
      </c>
      <c r="B60" t="s">
        <v>602</v>
      </c>
      <c r="C60" t="s">
        <v>29</v>
      </c>
      <c r="D60" t="s">
        <v>37</v>
      </c>
      <c r="E60" t="s">
        <v>65</v>
      </c>
      <c r="F60" t="s">
        <v>79</v>
      </c>
      <c r="G60">
        <v>2022</v>
      </c>
      <c r="H60" t="s">
        <v>521</v>
      </c>
      <c r="I60" t="s">
        <v>111</v>
      </c>
      <c r="J60" s="5">
        <v>250000</v>
      </c>
      <c r="K60" t="s">
        <v>113</v>
      </c>
      <c r="M60" t="s">
        <v>130</v>
      </c>
      <c r="N60" s="6">
        <v>0</v>
      </c>
      <c r="O60" s="6">
        <v>1</v>
      </c>
      <c r="P60" s="6">
        <v>0</v>
      </c>
      <c r="Q60" s="5">
        <f t="shared" si="0"/>
        <v>0</v>
      </c>
      <c r="R60" s="5">
        <f t="shared" si="1"/>
        <v>250000</v>
      </c>
      <c r="S60" s="5">
        <f t="shared" si="2"/>
        <v>0</v>
      </c>
      <c r="T60" s="7">
        <f t="shared" si="3"/>
        <v>250000</v>
      </c>
    </row>
    <row r="61" spans="1:20" x14ac:dyDescent="0.35">
      <c r="A61" t="s">
        <v>603</v>
      </c>
      <c r="B61" t="s">
        <v>604</v>
      </c>
      <c r="C61" t="s">
        <v>29</v>
      </c>
      <c r="D61" t="s">
        <v>37</v>
      </c>
      <c r="E61" t="s">
        <v>64</v>
      </c>
      <c r="F61" t="s">
        <v>87</v>
      </c>
      <c r="G61">
        <v>2022</v>
      </c>
      <c r="H61" t="s">
        <v>605</v>
      </c>
      <c r="I61" t="s">
        <v>111</v>
      </c>
      <c r="J61" s="5">
        <v>150000</v>
      </c>
      <c r="N61" s="6">
        <v>0</v>
      </c>
      <c r="O61" s="6">
        <v>0</v>
      </c>
      <c r="P61" s="6">
        <v>0</v>
      </c>
      <c r="Q61" s="5">
        <f t="shared" si="0"/>
        <v>0</v>
      </c>
      <c r="R61" s="5">
        <f t="shared" si="1"/>
        <v>0</v>
      </c>
      <c r="S61" s="5">
        <f t="shared" si="2"/>
        <v>0</v>
      </c>
      <c r="T61" s="7">
        <f t="shared" si="3"/>
        <v>0</v>
      </c>
    </row>
    <row r="62" spans="1:20" x14ac:dyDescent="0.35">
      <c r="A62" t="s">
        <v>606</v>
      </c>
      <c r="B62" t="s">
        <v>607</v>
      </c>
      <c r="C62" t="s">
        <v>29</v>
      </c>
      <c r="D62" t="s">
        <v>37</v>
      </c>
      <c r="E62" t="s">
        <v>63</v>
      </c>
      <c r="F62" t="s">
        <v>89</v>
      </c>
      <c r="G62">
        <v>2022</v>
      </c>
      <c r="H62" t="s">
        <v>608</v>
      </c>
      <c r="I62" t="s">
        <v>111</v>
      </c>
      <c r="J62" s="5">
        <v>20000</v>
      </c>
      <c r="N62" s="6">
        <v>0</v>
      </c>
      <c r="O62" s="6">
        <v>0</v>
      </c>
      <c r="P62" s="6">
        <v>0</v>
      </c>
      <c r="Q62" s="5">
        <f t="shared" si="0"/>
        <v>0</v>
      </c>
      <c r="R62" s="5">
        <f t="shared" si="1"/>
        <v>0</v>
      </c>
      <c r="S62" s="5">
        <f t="shared" si="2"/>
        <v>0</v>
      </c>
      <c r="T62" s="7">
        <f t="shared" si="3"/>
        <v>0</v>
      </c>
    </row>
    <row r="63" spans="1:20" x14ac:dyDescent="0.35">
      <c r="A63" t="s">
        <v>255</v>
      </c>
      <c r="B63" t="s">
        <v>609</v>
      </c>
      <c r="C63" t="s">
        <v>32</v>
      </c>
      <c r="D63" t="s">
        <v>37</v>
      </c>
      <c r="E63" t="s">
        <v>63</v>
      </c>
      <c r="F63" t="s">
        <v>73</v>
      </c>
      <c r="G63">
        <v>2022</v>
      </c>
      <c r="H63" t="s">
        <v>610</v>
      </c>
      <c r="I63" t="s">
        <v>111</v>
      </c>
      <c r="J63" s="5">
        <v>200000000</v>
      </c>
      <c r="K63" t="s">
        <v>115</v>
      </c>
      <c r="L63" t="s">
        <v>117</v>
      </c>
      <c r="M63" t="s">
        <v>119</v>
      </c>
      <c r="N63" s="6">
        <v>0</v>
      </c>
      <c r="O63" s="6">
        <v>0</v>
      </c>
      <c r="P63" s="6">
        <v>0.27800000000000002</v>
      </c>
      <c r="Q63" s="5">
        <f t="shared" si="0"/>
        <v>0</v>
      </c>
      <c r="R63" s="5">
        <f t="shared" si="1"/>
        <v>0</v>
      </c>
      <c r="S63" s="5">
        <f t="shared" si="2"/>
        <v>55600000.000000007</v>
      </c>
      <c r="T63" s="7">
        <f t="shared" si="3"/>
        <v>55600000.000000007</v>
      </c>
    </row>
    <row r="64" spans="1:20" x14ac:dyDescent="0.35">
      <c r="A64" t="s">
        <v>255</v>
      </c>
      <c r="B64" t="s">
        <v>609</v>
      </c>
      <c r="C64" t="s">
        <v>32</v>
      </c>
      <c r="D64" t="s">
        <v>37</v>
      </c>
      <c r="E64" t="s">
        <v>63</v>
      </c>
      <c r="F64" t="s">
        <v>73</v>
      </c>
      <c r="G64">
        <v>2022</v>
      </c>
      <c r="H64" t="s">
        <v>610</v>
      </c>
      <c r="I64" t="s">
        <v>111</v>
      </c>
      <c r="J64" s="5">
        <v>200000000</v>
      </c>
      <c r="K64" t="s">
        <v>114</v>
      </c>
      <c r="L64" t="s">
        <v>117</v>
      </c>
      <c r="N64" s="6">
        <v>0.11109999999999999</v>
      </c>
      <c r="O64" s="6">
        <v>0</v>
      </c>
      <c r="P64" s="6">
        <v>0</v>
      </c>
      <c r="Q64" s="5">
        <f t="shared" si="0"/>
        <v>22219999.999999996</v>
      </c>
      <c r="R64" s="5">
        <f t="shared" si="1"/>
        <v>0</v>
      </c>
      <c r="S64" s="5">
        <f t="shared" si="2"/>
        <v>0</v>
      </c>
      <c r="T64" s="7">
        <f t="shared" si="3"/>
        <v>22219999.999999996</v>
      </c>
    </row>
    <row r="65" spans="1:20" x14ac:dyDescent="0.35">
      <c r="A65" t="s">
        <v>255</v>
      </c>
      <c r="B65" t="s">
        <v>609</v>
      </c>
      <c r="C65" t="s">
        <v>32</v>
      </c>
      <c r="D65" t="s">
        <v>37</v>
      </c>
      <c r="E65" t="s">
        <v>63</v>
      </c>
      <c r="F65" t="s">
        <v>73</v>
      </c>
      <c r="G65">
        <v>2022</v>
      </c>
      <c r="H65" t="s">
        <v>610</v>
      </c>
      <c r="I65" t="s">
        <v>111</v>
      </c>
      <c r="J65" s="5">
        <v>200000000</v>
      </c>
      <c r="K65" t="s">
        <v>113</v>
      </c>
      <c r="M65" t="s">
        <v>127</v>
      </c>
      <c r="N65" s="6">
        <v>0</v>
      </c>
      <c r="O65" s="6">
        <v>0.27800000000000002</v>
      </c>
      <c r="P65" s="6">
        <v>0</v>
      </c>
      <c r="Q65" s="5">
        <f t="shared" si="0"/>
        <v>0</v>
      </c>
      <c r="R65" s="5">
        <f t="shared" si="1"/>
        <v>55600000.000000007</v>
      </c>
      <c r="S65" s="5">
        <f t="shared" si="2"/>
        <v>0</v>
      </c>
      <c r="T65" s="7">
        <f t="shared" si="3"/>
        <v>55600000.000000007</v>
      </c>
    </row>
    <row r="66" spans="1:20" x14ac:dyDescent="0.35">
      <c r="A66" t="s">
        <v>611</v>
      </c>
      <c r="B66" t="s">
        <v>612</v>
      </c>
      <c r="C66" t="s">
        <v>31</v>
      </c>
      <c r="D66" t="s">
        <v>38</v>
      </c>
      <c r="E66" t="s">
        <v>62</v>
      </c>
      <c r="F66" t="s">
        <v>72</v>
      </c>
      <c r="G66">
        <v>2022</v>
      </c>
      <c r="H66" t="s">
        <v>531</v>
      </c>
      <c r="I66" t="s">
        <v>111</v>
      </c>
      <c r="J66" s="5">
        <v>250000</v>
      </c>
      <c r="N66" s="6">
        <v>0</v>
      </c>
      <c r="O66" s="6">
        <v>0</v>
      </c>
      <c r="P66" s="6">
        <v>0</v>
      </c>
      <c r="Q66" s="5">
        <f t="shared" ref="Q66:Q129" si="4">N66*J66</f>
        <v>0</v>
      </c>
      <c r="R66" s="5">
        <f t="shared" ref="R66:R129" si="5">O66*J66</f>
        <v>0</v>
      </c>
      <c r="S66" s="5">
        <f t="shared" ref="S66:S129" si="6">P66*J66</f>
        <v>0</v>
      </c>
      <c r="T66" s="7">
        <f t="shared" ref="T66:T129" si="7">SUM(Q66:S66)</f>
        <v>0</v>
      </c>
    </row>
    <row r="67" spans="1:20" x14ac:dyDescent="0.35">
      <c r="A67" t="s">
        <v>256</v>
      </c>
      <c r="B67" t="s">
        <v>613</v>
      </c>
      <c r="C67" t="s">
        <v>33</v>
      </c>
      <c r="D67" t="s">
        <v>38</v>
      </c>
      <c r="E67" t="s">
        <v>65</v>
      </c>
      <c r="F67" t="s">
        <v>79</v>
      </c>
      <c r="G67">
        <v>2022</v>
      </c>
      <c r="H67" t="s">
        <v>521</v>
      </c>
      <c r="I67" t="s">
        <v>111</v>
      </c>
      <c r="J67" s="5">
        <v>800000</v>
      </c>
      <c r="K67" t="s">
        <v>115</v>
      </c>
      <c r="L67" t="s">
        <v>118</v>
      </c>
      <c r="M67" t="s">
        <v>125</v>
      </c>
      <c r="N67" s="6">
        <v>0</v>
      </c>
      <c r="O67" s="6">
        <v>0</v>
      </c>
      <c r="P67" s="6">
        <v>0.78799999999999992</v>
      </c>
      <c r="Q67" s="5">
        <f t="shared" si="4"/>
        <v>0</v>
      </c>
      <c r="R67" s="5">
        <f t="shared" si="5"/>
        <v>0</v>
      </c>
      <c r="S67" s="5">
        <f t="shared" si="6"/>
        <v>630399.99999999988</v>
      </c>
      <c r="T67" s="7">
        <f t="shared" si="7"/>
        <v>630399.99999999988</v>
      </c>
    </row>
    <row r="68" spans="1:20" x14ac:dyDescent="0.35">
      <c r="A68" t="s">
        <v>257</v>
      </c>
      <c r="B68" t="s">
        <v>614</v>
      </c>
      <c r="C68" t="s">
        <v>27</v>
      </c>
      <c r="D68" t="s">
        <v>38</v>
      </c>
      <c r="E68" t="s">
        <v>63</v>
      </c>
      <c r="F68" t="s">
        <v>73</v>
      </c>
      <c r="G68">
        <v>2022</v>
      </c>
      <c r="H68" t="s">
        <v>517</v>
      </c>
      <c r="I68" t="s">
        <v>111</v>
      </c>
      <c r="J68" s="5">
        <v>10000000</v>
      </c>
      <c r="K68" t="s">
        <v>114</v>
      </c>
      <c r="L68" t="s">
        <v>136</v>
      </c>
      <c r="N68" s="6">
        <v>2.2200000000000001E-2</v>
      </c>
      <c r="O68" s="6">
        <v>0</v>
      </c>
      <c r="P68" s="6">
        <v>0</v>
      </c>
      <c r="Q68" s="5">
        <f t="shared" si="4"/>
        <v>222000</v>
      </c>
      <c r="R68" s="5">
        <f t="shared" si="5"/>
        <v>0</v>
      </c>
      <c r="S68" s="5">
        <f t="shared" si="6"/>
        <v>0</v>
      </c>
      <c r="T68" s="7">
        <f t="shared" si="7"/>
        <v>222000</v>
      </c>
    </row>
    <row r="69" spans="1:20" x14ac:dyDescent="0.35">
      <c r="A69" t="s">
        <v>615</v>
      </c>
      <c r="B69" t="s">
        <v>616</v>
      </c>
      <c r="C69" t="s">
        <v>27</v>
      </c>
      <c r="D69" t="s">
        <v>38</v>
      </c>
      <c r="E69" t="s">
        <v>67</v>
      </c>
      <c r="F69" t="s">
        <v>84</v>
      </c>
      <c r="G69">
        <v>2022</v>
      </c>
      <c r="H69" t="s">
        <v>521</v>
      </c>
      <c r="I69" t="s">
        <v>111</v>
      </c>
      <c r="J69" s="5">
        <v>8000000</v>
      </c>
      <c r="N69" s="6">
        <v>0</v>
      </c>
      <c r="O69" s="6">
        <v>0</v>
      </c>
      <c r="P69" s="6">
        <v>0</v>
      </c>
      <c r="Q69" s="5">
        <f t="shared" si="4"/>
        <v>0</v>
      </c>
      <c r="R69" s="5">
        <f t="shared" si="5"/>
        <v>0</v>
      </c>
      <c r="S69" s="5">
        <f t="shared" si="6"/>
        <v>0</v>
      </c>
      <c r="T69" s="7">
        <f t="shared" si="7"/>
        <v>0</v>
      </c>
    </row>
    <row r="70" spans="1:20" x14ac:dyDescent="0.35">
      <c r="A70" t="s">
        <v>258</v>
      </c>
      <c r="B70" t="s">
        <v>613</v>
      </c>
      <c r="C70" t="s">
        <v>27</v>
      </c>
      <c r="D70" t="s">
        <v>38</v>
      </c>
      <c r="E70" t="s">
        <v>65</v>
      </c>
      <c r="F70" t="s">
        <v>79</v>
      </c>
      <c r="G70">
        <v>2022</v>
      </c>
      <c r="H70" t="s">
        <v>521</v>
      </c>
      <c r="I70" t="s">
        <v>111</v>
      </c>
      <c r="J70" s="5">
        <v>15000000</v>
      </c>
      <c r="K70" t="s">
        <v>115</v>
      </c>
      <c r="L70" t="s">
        <v>118</v>
      </c>
      <c r="M70" t="s">
        <v>125</v>
      </c>
      <c r="N70" s="6">
        <v>0</v>
      </c>
      <c r="O70" s="6">
        <v>0</v>
      </c>
      <c r="P70" s="6">
        <v>0.78799999999999992</v>
      </c>
      <c r="Q70" s="5">
        <f t="shared" si="4"/>
        <v>0</v>
      </c>
      <c r="R70" s="5">
        <f t="shared" si="5"/>
        <v>0</v>
      </c>
      <c r="S70" s="5">
        <f t="shared" si="6"/>
        <v>11819999.999999998</v>
      </c>
      <c r="T70" s="7">
        <f t="shared" si="7"/>
        <v>11819999.999999998</v>
      </c>
    </row>
    <row r="71" spans="1:20" x14ac:dyDescent="0.35">
      <c r="A71" t="s">
        <v>617</v>
      </c>
      <c r="B71" t="s">
        <v>618</v>
      </c>
      <c r="C71" t="s">
        <v>29</v>
      </c>
      <c r="D71" t="s">
        <v>38</v>
      </c>
      <c r="E71" t="s">
        <v>63</v>
      </c>
      <c r="F71" t="s">
        <v>73</v>
      </c>
      <c r="G71">
        <v>2022</v>
      </c>
      <c r="H71" t="s">
        <v>619</v>
      </c>
      <c r="I71" t="s">
        <v>111</v>
      </c>
      <c r="J71" s="5">
        <v>200000</v>
      </c>
      <c r="N71" s="6">
        <v>0</v>
      </c>
      <c r="O71" s="6">
        <v>0</v>
      </c>
      <c r="P71" s="6">
        <v>0</v>
      </c>
      <c r="Q71" s="5">
        <f t="shared" si="4"/>
        <v>0</v>
      </c>
      <c r="R71" s="5">
        <f t="shared" si="5"/>
        <v>0</v>
      </c>
      <c r="S71" s="5">
        <f t="shared" si="6"/>
        <v>0</v>
      </c>
      <c r="T71" s="7">
        <f t="shared" si="7"/>
        <v>0</v>
      </c>
    </row>
    <row r="72" spans="1:20" x14ac:dyDescent="0.35">
      <c r="A72" t="s">
        <v>620</v>
      </c>
      <c r="B72" t="s">
        <v>621</v>
      </c>
      <c r="C72" t="s">
        <v>29</v>
      </c>
      <c r="D72" t="s">
        <v>38</v>
      </c>
      <c r="E72" t="s">
        <v>63</v>
      </c>
      <c r="F72" t="s">
        <v>75</v>
      </c>
      <c r="G72">
        <v>2022</v>
      </c>
      <c r="H72" t="s">
        <v>622</v>
      </c>
      <c r="I72" t="s">
        <v>111</v>
      </c>
      <c r="J72" s="5">
        <v>100000</v>
      </c>
      <c r="N72" s="6">
        <v>0</v>
      </c>
      <c r="O72" s="6">
        <v>0</v>
      </c>
      <c r="P72" s="6">
        <v>0</v>
      </c>
      <c r="Q72" s="5">
        <f t="shared" si="4"/>
        <v>0</v>
      </c>
      <c r="R72" s="5">
        <f t="shared" si="5"/>
        <v>0</v>
      </c>
      <c r="S72" s="5">
        <f t="shared" si="6"/>
        <v>0</v>
      </c>
      <c r="T72" s="7">
        <f t="shared" si="7"/>
        <v>0</v>
      </c>
    </row>
    <row r="73" spans="1:20" x14ac:dyDescent="0.35">
      <c r="A73" t="s">
        <v>259</v>
      </c>
      <c r="B73" t="s">
        <v>623</v>
      </c>
      <c r="C73" t="s">
        <v>29</v>
      </c>
      <c r="D73" t="s">
        <v>38</v>
      </c>
      <c r="E73" t="s">
        <v>65</v>
      </c>
      <c r="F73" t="s">
        <v>90</v>
      </c>
      <c r="G73">
        <v>2022</v>
      </c>
      <c r="H73" t="s">
        <v>624</v>
      </c>
      <c r="I73" t="s">
        <v>111</v>
      </c>
      <c r="J73" s="5">
        <v>300000</v>
      </c>
      <c r="K73" t="s">
        <v>115</v>
      </c>
      <c r="L73" t="s">
        <v>117</v>
      </c>
      <c r="M73" t="s">
        <v>127</v>
      </c>
      <c r="N73" s="6">
        <v>0</v>
      </c>
      <c r="O73" s="6">
        <v>0</v>
      </c>
      <c r="P73" s="6">
        <v>1</v>
      </c>
      <c r="Q73" s="5">
        <f t="shared" si="4"/>
        <v>0</v>
      </c>
      <c r="R73" s="5">
        <f t="shared" si="5"/>
        <v>0</v>
      </c>
      <c r="S73" s="5">
        <f t="shared" si="6"/>
        <v>300000</v>
      </c>
      <c r="T73" s="7">
        <f t="shared" si="7"/>
        <v>300000</v>
      </c>
    </row>
    <row r="74" spans="1:20" x14ac:dyDescent="0.35">
      <c r="A74" t="s">
        <v>625</v>
      </c>
      <c r="B74" t="s">
        <v>19</v>
      </c>
      <c r="C74" t="s">
        <v>29</v>
      </c>
      <c r="D74" t="s">
        <v>38</v>
      </c>
      <c r="E74" t="s">
        <v>68</v>
      </c>
      <c r="F74" t="s">
        <v>85</v>
      </c>
      <c r="G74">
        <v>2022</v>
      </c>
      <c r="H74" t="s">
        <v>590</v>
      </c>
      <c r="I74" t="s">
        <v>111</v>
      </c>
      <c r="J74" s="5">
        <v>324098</v>
      </c>
      <c r="N74" s="6">
        <v>0</v>
      </c>
      <c r="O74" s="6">
        <v>0</v>
      </c>
      <c r="P74" s="6">
        <v>0</v>
      </c>
      <c r="Q74" s="5">
        <f t="shared" si="4"/>
        <v>0</v>
      </c>
      <c r="R74" s="5">
        <f t="shared" si="5"/>
        <v>0</v>
      </c>
      <c r="S74" s="5">
        <f t="shared" si="6"/>
        <v>0</v>
      </c>
      <c r="T74" s="7">
        <f t="shared" si="7"/>
        <v>0</v>
      </c>
    </row>
    <row r="75" spans="1:20" x14ac:dyDescent="0.35">
      <c r="A75" t="s">
        <v>260</v>
      </c>
      <c r="B75" t="s">
        <v>626</v>
      </c>
      <c r="C75" t="s">
        <v>29</v>
      </c>
      <c r="D75" t="s">
        <v>38</v>
      </c>
      <c r="E75" t="s">
        <v>65</v>
      </c>
      <c r="F75" t="s">
        <v>79</v>
      </c>
      <c r="G75">
        <v>2022</v>
      </c>
      <c r="H75" t="s">
        <v>627</v>
      </c>
      <c r="I75" t="s">
        <v>111</v>
      </c>
      <c r="J75" s="5">
        <v>200000</v>
      </c>
      <c r="K75" t="s">
        <v>114</v>
      </c>
      <c r="L75" t="s">
        <v>117</v>
      </c>
      <c r="N75" s="6">
        <v>0.75</v>
      </c>
      <c r="O75" s="6">
        <v>0</v>
      </c>
      <c r="P75" s="6">
        <v>0</v>
      </c>
      <c r="Q75" s="5">
        <f t="shared" si="4"/>
        <v>150000</v>
      </c>
      <c r="R75" s="5">
        <f t="shared" si="5"/>
        <v>0</v>
      </c>
      <c r="S75" s="5">
        <f t="shared" si="6"/>
        <v>0</v>
      </c>
      <c r="T75" s="7">
        <f t="shared" si="7"/>
        <v>150000</v>
      </c>
    </row>
    <row r="76" spans="1:20" x14ac:dyDescent="0.35">
      <c r="A76" t="s">
        <v>261</v>
      </c>
      <c r="B76" t="s">
        <v>628</v>
      </c>
      <c r="C76" t="s">
        <v>29</v>
      </c>
      <c r="D76" t="s">
        <v>38</v>
      </c>
      <c r="E76" t="s">
        <v>65</v>
      </c>
      <c r="F76" t="s">
        <v>79</v>
      </c>
      <c r="G76">
        <v>2022</v>
      </c>
      <c r="H76" t="s">
        <v>629</v>
      </c>
      <c r="I76" t="s">
        <v>111</v>
      </c>
      <c r="J76" s="5">
        <v>850000</v>
      </c>
      <c r="K76" t="s">
        <v>113</v>
      </c>
      <c r="M76" t="s">
        <v>119</v>
      </c>
      <c r="N76" s="6">
        <v>0</v>
      </c>
      <c r="O76" s="6">
        <v>0.72939999999999994</v>
      </c>
      <c r="P76" s="6">
        <v>0</v>
      </c>
      <c r="Q76" s="5">
        <f t="shared" si="4"/>
        <v>0</v>
      </c>
      <c r="R76" s="5">
        <f t="shared" si="5"/>
        <v>619990</v>
      </c>
      <c r="S76" s="5">
        <f t="shared" si="6"/>
        <v>0</v>
      </c>
      <c r="T76" s="7">
        <f t="shared" si="7"/>
        <v>619990</v>
      </c>
    </row>
    <row r="77" spans="1:20" x14ac:dyDescent="0.35">
      <c r="A77" t="s">
        <v>262</v>
      </c>
      <c r="B77" t="s">
        <v>630</v>
      </c>
      <c r="C77" t="s">
        <v>29</v>
      </c>
      <c r="D77" t="s">
        <v>38</v>
      </c>
      <c r="E77" t="s">
        <v>65</v>
      </c>
      <c r="F77" t="s">
        <v>78</v>
      </c>
      <c r="G77">
        <v>2022</v>
      </c>
      <c r="H77" t="s">
        <v>631</v>
      </c>
      <c r="I77" t="s">
        <v>111</v>
      </c>
      <c r="J77" s="5">
        <v>500000</v>
      </c>
      <c r="K77" t="s">
        <v>115</v>
      </c>
      <c r="L77" t="s">
        <v>138</v>
      </c>
      <c r="M77" t="s">
        <v>127</v>
      </c>
      <c r="N77" s="6">
        <v>0</v>
      </c>
      <c r="O77" s="6">
        <v>0</v>
      </c>
      <c r="P77" s="6">
        <v>1</v>
      </c>
      <c r="Q77" s="5">
        <f t="shared" si="4"/>
        <v>0</v>
      </c>
      <c r="R77" s="5">
        <f t="shared" si="5"/>
        <v>0</v>
      </c>
      <c r="S77" s="5">
        <f t="shared" si="6"/>
        <v>500000</v>
      </c>
      <c r="T77" s="7">
        <f t="shared" si="7"/>
        <v>500000</v>
      </c>
    </row>
    <row r="78" spans="1:20" x14ac:dyDescent="0.35">
      <c r="A78" t="s">
        <v>632</v>
      </c>
      <c r="B78" t="s">
        <v>633</v>
      </c>
      <c r="C78" t="s">
        <v>29</v>
      </c>
      <c r="D78" t="s">
        <v>38</v>
      </c>
      <c r="E78" t="s">
        <v>63</v>
      </c>
      <c r="F78" t="s">
        <v>75</v>
      </c>
      <c r="G78">
        <v>2022</v>
      </c>
      <c r="H78" t="s">
        <v>622</v>
      </c>
      <c r="I78" t="s">
        <v>111</v>
      </c>
      <c r="J78" s="5">
        <v>9621</v>
      </c>
      <c r="N78" s="6">
        <v>0</v>
      </c>
      <c r="O78" s="6">
        <v>0</v>
      </c>
      <c r="P78" s="6">
        <v>0</v>
      </c>
      <c r="Q78" s="5">
        <f t="shared" si="4"/>
        <v>0</v>
      </c>
      <c r="R78" s="5">
        <f t="shared" si="5"/>
        <v>0</v>
      </c>
      <c r="S78" s="5">
        <f t="shared" si="6"/>
        <v>0</v>
      </c>
      <c r="T78" s="7">
        <f t="shared" si="7"/>
        <v>0</v>
      </c>
    </row>
    <row r="79" spans="1:20" x14ac:dyDescent="0.35">
      <c r="A79" t="s">
        <v>263</v>
      </c>
      <c r="B79" t="s">
        <v>634</v>
      </c>
      <c r="C79" t="s">
        <v>29</v>
      </c>
      <c r="D79" t="s">
        <v>38</v>
      </c>
      <c r="E79" t="s">
        <v>68</v>
      </c>
      <c r="F79" t="s">
        <v>635</v>
      </c>
      <c r="G79">
        <v>2022</v>
      </c>
      <c r="H79" t="s">
        <v>517</v>
      </c>
      <c r="I79" t="s">
        <v>111</v>
      </c>
      <c r="J79" s="5">
        <v>200000</v>
      </c>
      <c r="K79" t="s">
        <v>113</v>
      </c>
      <c r="M79" t="s">
        <v>130</v>
      </c>
      <c r="N79" s="6">
        <v>0</v>
      </c>
      <c r="O79" s="6">
        <v>1</v>
      </c>
      <c r="P79" s="6">
        <v>0</v>
      </c>
      <c r="Q79" s="5">
        <f t="shared" si="4"/>
        <v>0</v>
      </c>
      <c r="R79" s="5">
        <f t="shared" si="5"/>
        <v>200000</v>
      </c>
      <c r="S79" s="5">
        <f t="shared" si="6"/>
        <v>0</v>
      </c>
      <c r="T79" s="7">
        <f t="shared" si="7"/>
        <v>200000</v>
      </c>
    </row>
    <row r="80" spans="1:20" x14ac:dyDescent="0.35">
      <c r="A80" t="s">
        <v>264</v>
      </c>
      <c r="B80" t="s">
        <v>636</v>
      </c>
      <c r="C80" t="s">
        <v>27</v>
      </c>
      <c r="D80" t="s">
        <v>39</v>
      </c>
      <c r="E80" t="s">
        <v>62</v>
      </c>
      <c r="F80" t="s">
        <v>76</v>
      </c>
      <c r="G80">
        <v>2022</v>
      </c>
      <c r="H80" t="s">
        <v>637</v>
      </c>
      <c r="I80" t="s">
        <v>111</v>
      </c>
      <c r="J80" s="5">
        <v>60200000</v>
      </c>
      <c r="K80" t="s">
        <v>115</v>
      </c>
      <c r="L80" t="s">
        <v>116</v>
      </c>
      <c r="M80" t="s">
        <v>120</v>
      </c>
      <c r="N80" s="6">
        <v>0</v>
      </c>
      <c r="O80" s="6">
        <v>0</v>
      </c>
      <c r="P80" s="6">
        <v>0.38490000000000002</v>
      </c>
      <c r="Q80" s="5">
        <f t="shared" si="4"/>
        <v>0</v>
      </c>
      <c r="R80" s="5">
        <f t="shared" si="5"/>
        <v>0</v>
      </c>
      <c r="S80" s="5">
        <f t="shared" si="6"/>
        <v>23170980</v>
      </c>
      <c r="T80" s="7">
        <f t="shared" si="7"/>
        <v>23170980</v>
      </c>
    </row>
    <row r="81" spans="1:20" x14ac:dyDescent="0.35">
      <c r="A81" t="s">
        <v>265</v>
      </c>
      <c r="B81" t="s">
        <v>638</v>
      </c>
      <c r="C81" t="s">
        <v>27</v>
      </c>
      <c r="D81" t="s">
        <v>39</v>
      </c>
      <c r="E81" t="s">
        <v>63</v>
      </c>
      <c r="F81" t="s">
        <v>89</v>
      </c>
      <c r="G81">
        <v>2022</v>
      </c>
      <c r="H81" t="s">
        <v>639</v>
      </c>
      <c r="I81" t="s">
        <v>111</v>
      </c>
      <c r="J81" s="5">
        <v>100000000</v>
      </c>
      <c r="K81" t="s">
        <v>115</v>
      </c>
      <c r="L81" t="s">
        <v>117</v>
      </c>
      <c r="M81" t="s">
        <v>127</v>
      </c>
      <c r="N81" s="6">
        <v>0</v>
      </c>
      <c r="O81" s="6">
        <v>0</v>
      </c>
      <c r="P81" s="6">
        <v>1E-3</v>
      </c>
      <c r="Q81" s="5">
        <f t="shared" si="4"/>
        <v>0</v>
      </c>
      <c r="R81" s="5">
        <f t="shared" si="5"/>
        <v>0</v>
      </c>
      <c r="S81" s="5">
        <f t="shared" si="6"/>
        <v>100000</v>
      </c>
      <c r="T81" s="7">
        <f t="shared" si="7"/>
        <v>100000</v>
      </c>
    </row>
    <row r="82" spans="1:20" x14ac:dyDescent="0.35">
      <c r="A82" t="s">
        <v>266</v>
      </c>
      <c r="B82" t="s">
        <v>640</v>
      </c>
      <c r="C82" t="s">
        <v>27</v>
      </c>
      <c r="D82" t="s">
        <v>39</v>
      </c>
      <c r="E82" t="s">
        <v>63</v>
      </c>
      <c r="F82" t="s">
        <v>83</v>
      </c>
      <c r="G82">
        <v>2022</v>
      </c>
      <c r="H82" t="s">
        <v>641</v>
      </c>
      <c r="I82" t="s">
        <v>111</v>
      </c>
      <c r="J82" s="5">
        <v>52000000</v>
      </c>
      <c r="K82" t="s">
        <v>115</v>
      </c>
      <c r="L82" t="s">
        <v>117</v>
      </c>
      <c r="M82" t="s">
        <v>127</v>
      </c>
      <c r="N82" s="6">
        <v>0</v>
      </c>
      <c r="O82" s="6">
        <v>0</v>
      </c>
      <c r="P82" s="6">
        <v>2.1499999999999998E-2</v>
      </c>
      <c r="Q82" s="5">
        <f t="shared" si="4"/>
        <v>0</v>
      </c>
      <c r="R82" s="5">
        <f t="shared" si="5"/>
        <v>0</v>
      </c>
      <c r="S82" s="5">
        <f t="shared" si="6"/>
        <v>1118000</v>
      </c>
      <c r="T82" s="7">
        <f t="shared" si="7"/>
        <v>1118000</v>
      </c>
    </row>
    <row r="83" spans="1:20" x14ac:dyDescent="0.35">
      <c r="A83" t="s">
        <v>266</v>
      </c>
      <c r="B83" t="s">
        <v>640</v>
      </c>
      <c r="C83" t="s">
        <v>27</v>
      </c>
      <c r="D83" t="s">
        <v>39</v>
      </c>
      <c r="E83" t="s">
        <v>63</v>
      </c>
      <c r="F83" t="s">
        <v>83</v>
      </c>
      <c r="G83">
        <v>2022</v>
      </c>
      <c r="H83" t="s">
        <v>641</v>
      </c>
      <c r="I83" t="s">
        <v>111</v>
      </c>
      <c r="J83" s="5">
        <v>52000000</v>
      </c>
      <c r="K83" t="s">
        <v>114</v>
      </c>
      <c r="L83" t="s">
        <v>136</v>
      </c>
      <c r="N83" s="6">
        <v>0.126</v>
      </c>
      <c r="O83" s="6">
        <v>0</v>
      </c>
      <c r="P83" s="6">
        <v>0</v>
      </c>
      <c r="Q83" s="5">
        <f t="shared" si="4"/>
        <v>6552000</v>
      </c>
      <c r="R83" s="5">
        <f t="shared" si="5"/>
        <v>0</v>
      </c>
      <c r="S83" s="5">
        <f t="shared" si="6"/>
        <v>0</v>
      </c>
      <c r="T83" s="7">
        <f t="shared" si="7"/>
        <v>6552000</v>
      </c>
    </row>
    <row r="84" spans="1:20" x14ac:dyDescent="0.35">
      <c r="A84" t="s">
        <v>267</v>
      </c>
      <c r="B84" t="s">
        <v>642</v>
      </c>
      <c r="C84" t="s">
        <v>27</v>
      </c>
      <c r="D84" t="s">
        <v>39</v>
      </c>
      <c r="E84" t="s">
        <v>62</v>
      </c>
      <c r="F84" t="s">
        <v>76</v>
      </c>
      <c r="G84">
        <v>2022</v>
      </c>
      <c r="H84" t="s">
        <v>526</v>
      </c>
      <c r="I84" t="s">
        <v>111</v>
      </c>
      <c r="J84" s="5">
        <v>50000000</v>
      </c>
      <c r="K84" t="s">
        <v>114</v>
      </c>
      <c r="L84" t="s">
        <v>131</v>
      </c>
      <c r="N84" s="6">
        <v>0.15140000000000001</v>
      </c>
      <c r="O84" s="6">
        <v>0</v>
      </c>
      <c r="P84" s="6">
        <v>0</v>
      </c>
      <c r="Q84" s="5">
        <f t="shared" si="4"/>
        <v>7570000</v>
      </c>
      <c r="R84" s="5">
        <f t="shared" si="5"/>
        <v>0</v>
      </c>
      <c r="S84" s="5">
        <f t="shared" si="6"/>
        <v>0</v>
      </c>
      <c r="T84" s="7">
        <f t="shared" si="7"/>
        <v>7570000</v>
      </c>
    </row>
    <row r="85" spans="1:20" x14ac:dyDescent="0.35">
      <c r="A85" t="s">
        <v>267</v>
      </c>
      <c r="B85" t="s">
        <v>642</v>
      </c>
      <c r="C85" t="s">
        <v>27</v>
      </c>
      <c r="D85" t="s">
        <v>39</v>
      </c>
      <c r="E85" t="s">
        <v>62</v>
      </c>
      <c r="F85" t="s">
        <v>76</v>
      </c>
      <c r="G85">
        <v>2022</v>
      </c>
      <c r="H85" t="s">
        <v>526</v>
      </c>
      <c r="I85" t="s">
        <v>111</v>
      </c>
      <c r="J85" s="5">
        <v>50000000</v>
      </c>
      <c r="K85" t="s">
        <v>113</v>
      </c>
      <c r="M85" t="s">
        <v>120</v>
      </c>
      <c r="N85" s="6">
        <v>0</v>
      </c>
      <c r="O85" s="6">
        <v>0.1467</v>
      </c>
      <c r="P85" s="6">
        <v>0</v>
      </c>
      <c r="Q85" s="5">
        <f t="shared" si="4"/>
        <v>0</v>
      </c>
      <c r="R85" s="5">
        <f t="shared" si="5"/>
        <v>7335000</v>
      </c>
      <c r="S85" s="5">
        <f t="shared" si="6"/>
        <v>0</v>
      </c>
      <c r="T85" s="7">
        <f t="shared" si="7"/>
        <v>7335000</v>
      </c>
    </row>
    <row r="86" spans="1:20" x14ac:dyDescent="0.35">
      <c r="A86" t="s">
        <v>268</v>
      </c>
      <c r="B86" t="s">
        <v>643</v>
      </c>
      <c r="C86" t="s">
        <v>27</v>
      </c>
      <c r="D86" t="s">
        <v>39</v>
      </c>
      <c r="E86" t="s">
        <v>65</v>
      </c>
      <c r="F86" t="s">
        <v>79</v>
      </c>
      <c r="G86">
        <v>2022</v>
      </c>
      <c r="H86" t="s">
        <v>587</v>
      </c>
      <c r="I86" t="s">
        <v>111</v>
      </c>
      <c r="J86" s="5">
        <v>150000000</v>
      </c>
      <c r="K86" t="s">
        <v>113</v>
      </c>
      <c r="M86" t="s">
        <v>129</v>
      </c>
      <c r="N86" s="6">
        <v>0</v>
      </c>
      <c r="O86" s="6">
        <v>0.98</v>
      </c>
      <c r="P86" s="6">
        <v>0</v>
      </c>
      <c r="Q86" s="5">
        <f t="shared" si="4"/>
        <v>0</v>
      </c>
      <c r="R86" s="5">
        <f t="shared" si="5"/>
        <v>147000000</v>
      </c>
      <c r="S86" s="5">
        <f t="shared" si="6"/>
        <v>0</v>
      </c>
      <c r="T86" s="7">
        <f t="shared" si="7"/>
        <v>147000000</v>
      </c>
    </row>
    <row r="87" spans="1:20" x14ac:dyDescent="0.35">
      <c r="A87" t="s">
        <v>644</v>
      </c>
      <c r="B87" t="s">
        <v>19</v>
      </c>
      <c r="C87" t="s">
        <v>29</v>
      </c>
      <c r="D87" t="s">
        <v>39</v>
      </c>
      <c r="E87" t="s">
        <v>69</v>
      </c>
      <c r="F87" t="s">
        <v>88</v>
      </c>
      <c r="G87">
        <v>2022</v>
      </c>
      <c r="H87" t="s">
        <v>590</v>
      </c>
      <c r="I87" t="s">
        <v>111</v>
      </c>
      <c r="J87" s="5">
        <v>540989</v>
      </c>
      <c r="N87" s="6">
        <v>0</v>
      </c>
      <c r="O87" s="6">
        <v>0</v>
      </c>
      <c r="P87" s="6">
        <v>0</v>
      </c>
      <c r="Q87" s="5">
        <f t="shared" si="4"/>
        <v>0</v>
      </c>
      <c r="R87" s="5">
        <f t="shared" si="5"/>
        <v>0</v>
      </c>
      <c r="S87" s="5">
        <f t="shared" si="6"/>
        <v>0</v>
      </c>
      <c r="T87" s="7">
        <f t="shared" si="7"/>
        <v>0</v>
      </c>
    </row>
    <row r="88" spans="1:20" x14ac:dyDescent="0.35">
      <c r="A88" t="s">
        <v>645</v>
      </c>
      <c r="B88" t="s">
        <v>646</v>
      </c>
      <c r="C88" t="s">
        <v>29</v>
      </c>
      <c r="D88" t="s">
        <v>39</v>
      </c>
      <c r="E88" t="s">
        <v>64</v>
      </c>
      <c r="F88" t="s">
        <v>74</v>
      </c>
      <c r="G88">
        <v>2022</v>
      </c>
      <c r="H88" t="s">
        <v>531</v>
      </c>
      <c r="I88" t="s">
        <v>111</v>
      </c>
      <c r="J88" s="5">
        <v>300000</v>
      </c>
      <c r="N88" s="6">
        <v>0</v>
      </c>
      <c r="O88" s="6">
        <v>0</v>
      </c>
      <c r="P88" s="6">
        <v>0</v>
      </c>
      <c r="Q88" s="5">
        <f t="shared" si="4"/>
        <v>0</v>
      </c>
      <c r="R88" s="5">
        <f t="shared" si="5"/>
        <v>0</v>
      </c>
      <c r="S88" s="5">
        <f t="shared" si="6"/>
        <v>0</v>
      </c>
      <c r="T88" s="7">
        <f t="shared" si="7"/>
        <v>0</v>
      </c>
    </row>
    <row r="89" spans="1:20" x14ac:dyDescent="0.35">
      <c r="A89" t="s">
        <v>647</v>
      </c>
      <c r="B89" t="s">
        <v>648</v>
      </c>
      <c r="C89" t="s">
        <v>29</v>
      </c>
      <c r="D89" t="s">
        <v>39</v>
      </c>
      <c r="E89" t="s">
        <v>63</v>
      </c>
      <c r="F89" t="s">
        <v>73</v>
      </c>
      <c r="G89">
        <v>2022</v>
      </c>
      <c r="H89" t="s">
        <v>570</v>
      </c>
      <c r="I89" t="s">
        <v>111</v>
      </c>
      <c r="J89" s="5">
        <v>120000</v>
      </c>
      <c r="N89" s="6">
        <v>0</v>
      </c>
      <c r="O89" s="6">
        <v>0</v>
      </c>
      <c r="P89" s="6">
        <v>0</v>
      </c>
      <c r="Q89" s="5">
        <f t="shared" si="4"/>
        <v>0</v>
      </c>
      <c r="R89" s="5">
        <f t="shared" si="5"/>
        <v>0</v>
      </c>
      <c r="S89" s="5">
        <f t="shared" si="6"/>
        <v>0</v>
      </c>
      <c r="T89" s="7">
        <f t="shared" si="7"/>
        <v>0</v>
      </c>
    </row>
    <row r="90" spans="1:20" x14ac:dyDescent="0.35">
      <c r="A90" t="s">
        <v>649</v>
      </c>
      <c r="B90" t="s">
        <v>650</v>
      </c>
      <c r="C90" t="s">
        <v>29</v>
      </c>
      <c r="D90" t="s">
        <v>39</v>
      </c>
      <c r="E90" t="s">
        <v>62</v>
      </c>
      <c r="F90" t="s">
        <v>76</v>
      </c>
      <c r="G90">
        <v>2022</v>
      </c>
      <c r="H90" t="s">
        <v>651</v>
      </c>
      <c r="I90" t="s">
        <v>111</v>
      </c>
      <c r="J90" s="5">
        <v>250000</v>
      </c>
      <c r="N90" s="6">
        <v>0</v>
      </c>
      <c r="O90" s="6">
        <v>0</v>
      </c>
      <c r="P90" s="6">
        <v>0</v>
      </c>
      <c r="Q90" s="5">
        <f t="shared" si="4"/>
        <v>0</v>
      </c>
      <c r="R90" s="5">
        <f t="shared" si="5"/>
        <v>0</v>
      </c>
      <c r="S90" s="5">
        <f t="shared" si="6"/>
        <v>0</v>
      </c>
      <c r="T90" s="7">
        <f t="shared" si="7"/>
        <v>0</v>
      </c>
    </row>
    <row r="91" spans="1:20" x14ac:dyDescent="0.35">
      <c r="A91" t="s">
        <v>269</v>
      </c>
      <c r="B91" t="s">
        <v>652</v>
      </c>
      <c r="C91" t="s">
        <v>29</v>
      </c>
      <c r="D91" t="s">
        <v>39</v>
      </c>
      <c r="E91" t="s">
        <v>65</v>
      </c>
      <c r="F91" t="s">
        <v>79</v>
      </c>
      <c r="G91">
        <v>2022</v>
      </c>
      <c r="H91" t="s">
        <v>515</v>
      </c>
      <c r="I91" t="s">
        <v>111</v>
      </c>
      <c r="J91" s="5">
        <v>500000</v>
      </c>
      <c r="K91" t="s">
        <v>113</v>
      </c>
      <c r="M91" t="s">
        <v>129</v>
      </c>
      <c r="N91" s="6">
        <v>0</v>
      </c>
      <c r="O91" s="6">
        <v>1</v>
      </c>
      <c r="P91" s="6">
        <v>0</v>
      </c>
      <c r="Q91" s="5">
        <f t="shared" si="4"/>
        <v>0</v>
      </c>
      <c r="R91" s="5">
        <f t="shared" si="5"/>
        <v>500000</v>
      </c>
      <c r="S91" s="5">
        <f t="shared" si="6"/>
        <v>0</v>
      </c>
      <c r="T91" s="7">
        <f t="shared" si="7"/>
        <v>500000</v>
      </c>
    </row>
    <row r="92" spans="1:20" x14ac:dyDescent="0.35">
      <c r="A92" t="s">
        <v>270</v>
      </c>
      <c r="B92" t="s">
        <v>653</v>
      </c>
      <c r="C92" t="s">
        <v>29</v>
      </c>
      <c r="D92" t="s">
        <v>39</v>
      </c>
      <c r="E92" t="s">
        <v>62</v>
      </c>
      <c r="F92" t="s">
        <v>81</v>
      </c>
      <c r="G92">
        <v>2022</v>
      </c>
      <c r="H92" t="s">
        <v>654</v>
      </c>
      <c r="I92" t="s">
        <v>111</v>
      </c>
      <c r="J92" s="5">
        <v>350000</v>
      </c>
      <c r="K92" t="s">
        <v>114</v>
      </c>
      <c r="L92" t="s">
        <v>135</v>
      </c>
      <c r="N92" s="6">
        <v>1</v>
      </c>
      <c r="O92" s="6">
        <v>0</v>
      </c>
      <c r="P92" s="6">
        <v>0</v>
      </c>
      <c r="Q92" s="5">
        <f t="shared" si="4"/>
        <v>350000</v>
      </c>
      <c r="R92" s="5">
        <f t="shared" si="5"/>
        <v>0</v>
      </c>
      <c r="S92" s="5">
        <f t="shared" si="6"/>
        <v>0</v>
      </c>
      <c r="T92" s="7">
        <f t="shared" si="7"/>
        <v>350000</v>
      </c>
    </row>
    <row r="93" spans="1:20" x14ac:dyDescent="0.35">
      <c r="A93" t="s">
        <v>271</v>
      </c>
      <c r="B93" t="s">
        <v>655</v>
      </c>
      <c r="C93" t="s">
        <v>29</v>
      </c>
      <c r="D93" t="s">
        <v>39</v>
      </c>
      <c r="E93" t="s">
        <v>62</v>
      </c>
      <c r="F93" t="s">
        <v>81</v>
      </c>
      <c r="G93">
        <v>2022</v>
      </c>
      <c r="H93" t="s">
        <v>526</v>
      </c>
      <c r="I93" t="s">
        <v>111</v>
      </c>
      <c r="J93" s="5">
        <v>500000</v>
      </c>
      <c r="K93" t="s">
        <v>114</v>
      </c>
      <c r="L93" t="s">
        <v>135</v>
      </c>
      <c r="N93" s="6">
        <v>1</v>
      </c>
      <c r="O93" s="6">
        <v>0</v>
      </c>
      <c r="P93" s="6">
        <v>0</v>
      </c>
      <c r="Q93" s="5">
        <f t="shared" si="4"/>
        <v>500000</v>
      </c>
      <c r="R93" s="5">
        <f t="shared" si="5"/>
        <v>0</v>
      </c>
      <c r="S93" s="5">
        <f t="shared" si="6"/>
        <v>0</v>
      </c>
      <c r="T93" s="7">
        <f t="shared" si="7"/>
        <v>500000</v>
      </c>
    </row>
    <row r="94" spans="1:20" x14ac:dyDescent="0.35">
      <c r="A94" t="s">
        <v>656</v>
      </c>
      <c r="B94" t="s">
        <v>657</v>
      </c>
      <c r="C94" t="s">
        <v>29</v>
      </c>
      <c r="D94" t="s">
        <v>39</v>
      </c>
      <c r="E94" t="s">
        <v>63</v>
      </c>
      <c r="F94" t="s">
        <v>89</v>
      </c>
      <c r="G94">
        <v>2022</v>
      </c>
      <c r="H94" t="s">
        <v>658</v>
      </c>
      <c r="I94" t="s">
        <v>111</v>
      </c>
      <c r="J94" s="5">
        <v>100000</v>
      </c>
      <c r="N94" s="6">
        <v>0</v>
      </c>
      <c r="O94" s="6">
        <v>0</v>
      </c>
      <c r="P94" s="6">
        <v>0</v>
      </c>
      <c r="Q94" s="5">
        <f t="shared" si="4"/>
        <v>0</v>
      </c>
      <c r="R94" s="5">
        <f t="shared" si="5"/>
        <v>0</v>
      </c>
      <c r="S94" s="5">
        <f t="shared" si="6"/>
        <v>0</v>
      </c>
      <c r="T94" s="7">
        <f t="shared" si="7"/>
        <v>0</v>
      </c>
    </row>
    <row r="95" spans="1:20" x14ac:dyDescent="0.35">
      <c r="A95" t="s">
        <v>659</v>
      </c>
      <c r="B95" t="s">
        <v>660</v>
      </c>
      <c r="C95" t="s">
        <v>29</v>
      </c>
      <c r="D95" t="s">
        <v>39</v>
      </c>
      <c r="E95" t="s">
        <v>64</v>
      </c>
      <c r="F95" t="s">
        <v>74</v>
      </c>
      <c r="G95">
        <v>2022</v>
      </c>
      <c r="H95" t="s">
        <v>661</v>
      </c>
      <c r="I95" t="s">
        <v>111</v>
      </c>
      <c r="J95" s="5">
        <v>550000</v>
      </c>
      <c r="N95" s="6">
        <v>0</v>
      </c>
      <c r="O95" s="6">
        <v>0</v>
      </c>
      <c r="P95" s="6">
        <v>0</v>
      </c>
      <c r="Q95" s="5">
        <f t="shared" si="4"/>
        <v>0</v>
      </c>
      <c r="R95" s="5">
        <f t="shared" si="5"/>
        <v>0</v>
      </c>
      <c r="S95" s="5">
        <f t="shared" si="6"/>
        <v>0</v>
      </c>
      <c r="T95" s="7">
        <f t="shared" si="7"/>
        <v>0</v>
      </c>
    </row>
    <row r="96" spans="1:20" x14ac:dyDescent="0.35">
      <c r="A96" t="s">
        <v>272</v>
      </c>
      <c r="B96" t="s">
        <v>662</v>
      </c>
      <c r="C96" t="s">
        <v>29</v>
      </c>
      <c r="D96" t="s">
        <v>39</v>
      </c>
      <c r="E96" t="s">
        <v>65</v>
      </c>
      <c r="F96" t="s">
        <v>78</v>
      </c>
      <c r="G96">
        <v>2022</v>
      </c>
      <c r="H96" t="s">
        <v>661</v>
      </c>
      <c r="I96" t="s">
        <v>111</v>
      </c>
      <c r="J96" s="5">
        <v>300000</v>
      </c>
      <c r="K96" t="s">
        <v>113</v>
      </c>
      <c r="M96" t="s">
        <v>120</v>
      </c>
      <c r="N96" s="6">
        <v>0</v>
      </c>
      <c r="O96" s="6">
        <v>0.5</v>
      </c>
      <c r="P96" s="6">
        <v>0</v>
      </c>
      <c r="Q96" s="5">
        <f t="shared" si="4"/>
        <v>0</v>
      </c>
      <c r="R96" s="5">
        <f t="shared" si="5"/>
        <v>150000</v>
      </c>
      <c r="S96" s="5">
        <f t="shared" si="6"/>
        <v>0</v>
      </c>
      <c r="T96" s="7">
        <f t="shared" si="7"/>
        <v>150000</v>
      </c>
    </row>
    <row r="97" spans="1:20" x14ac:dyDescent="0.35">
      <c r="A97" t="s">
        <v>663</v>
      </c>
      <c r="B97" t="s">
        <v>664</v>
      </c>
      <c r="C97" t="s">
        <v>29</v>
      </c>
      <c r="D97" t="s">
        <v>39</v>
      </c>
      <c r="E97" t="s">
        <v>65</v>
      </c>
      <c r="F97" t="s">
        <v>79</v>
      </c>
      <c r="G97">
        <v>2022</v>
      </c>
      <c r="H97" t="s">
        <v>665</v>
      </c>
      <c r="I97" t="s">
        <v>111</v>
      </c>
      <c r="J97" s="5">
        <v>16440</v>
      </c>
      <c r="N97" s="6">
        <v>0</v>
      </c>
      <c r="O97" s="6">
        <v>0</v>
      </c>
      <c r="P97" s="6">
        <v>0</v>
      </c>
      <c r="Q97" s="5">
        <f t="shared" si="4"/>
        <v>0</v>
      </c>
      <c r="R97" s="5">
        <f t="shared" si="5"/>
        <v>0</v>
      </c>
      <c r="S97" s="5">
        <f t="shared" si="6"/>
        <v>0</v>
      </c>
      <c r="T97" s="7">
        <f t="shared" si="7"/>
        <v>0</v>
      </c>
    </row>
    <row r="98" spans="1:20" x14ac:dyDescent="0.35">
      <c r="A98" t="s">
        <v>273</v>
      </c>
      <c r="B98" t="s">
        <v>666</v>
      </c>
      <c r="C98" t="s">
        <v>27</v>
      </c>
      <c r="D98" t="s">
        <v>40</v>
      </c>
      <c r="E98" t="s">
        <v>65</v>
      </c>
      <c r="F98" t="s">
        <v>79</v>
      </c>
      <c r="G98">
        <v>2022</v>
      </c>
      <c r="H98" t="s">
        <v>524</v>
      </c>
      <c r="I98" t="s">
        <v>111</v>
      </c>
      <c r="J98" s="5">
        <v>40222700</v>
      </c>
      <c r="K98" t="s">
        <v>115</v>
      </c>
      <c r="L98" t="s">
        <v>117</v>
      </c>
      <c r="M98" t="s">
        <v>127</v>
      </c>
      <c r="N98" s="6">
        <v>0</v>
      </c>
      <c r="O98" s="6">
        <v>0</v>
      </c>
      <c r="P98" s="6">
        <v>0.48729999999999996</v>
      </c>
      <c r="Q98" s="5">
        <f t="shared" si="4"/>
        <v>0</v>
      </c>
      <c r="R98" s="5">
        <f t="shared" si="5"/>
        <v>0</v>
      </c>
      <c r="S98" s="5">
        <f t="shared" si="6"/>
        <v>19600521.709999997</v>
      </c>
      <c r="T98" s="7">
        <f t="shared" si="7"/>
        <v>19600521.709999997</v>
      </c>
    </row>
    <row r="99" spans="1:20" x14ac:dyDescent="0.35">
      <c r="A99" t="s">
        <v>273</v>
      </c>
      <c r="B99" t="s">
        <v>666</v>
      </c>
      <c r="C99" t="s">
        <v>27</v>
      </c>
      <c r="D99" t="s">
        <v>40</v>
      </c>
      <c r="E99" t="s">
        <v>65</v>
      </c>
      <c r="F99" t="s">
        <v>79</v>
      </c>
      <c r="G99">
        <v>2022</v>
      </c>
      <c r="H99" t="s">
        <v>524</v>
      </c>
      <c r="I99" t="s">
        <v>111</v>
      </c>
      <c r="J99" s="5">
        <v>40222700</v>
      </c>
      <c r="K99" t="s">
        <v>113</v>
      </c>
      <c r="M99" t="s">
        <v>129</v>
      </c>
      <c r="N99" s="6">
        <v>0</v>
      </c>
      <c r="O99" s="6">
        <v>0.31759999999999999</v>
      </c>
      <c r="P99" s="6">
        <v>0</v>
      </c>
      <c r="Q99" s="5">
        <f t="shared" si="4"/>
        <v>0</v>
      </c>
      <c r="R99" s="5">
        <f t="shared" si="5"/>
        <v>12774729.52</v>
      </c>
      <c r="S99" s="5">
        <f t="shared" si="6"/>
        <v>0</v>
      </c>
      <c r="T99" s="7">
        <f t="shared" si="7"/>
        <v>12774729.52</v>
      </c>
    </row>
    <row r="100" spans="1:20" x14ac:dyDescent="0.35">
      <c r="A100" t="s">
        <v>274</v>
      </c>
      <c r="B100" t="s">
        <v>667</v>
      </c>
      <c r="C100" t="s">
        <v>27</v>
      </c>
      <c r="D100" t="s">
        <v>40</v>
      </c>
      <c r="E100" t="s">
        <v>63</v>
      </c>
      <c r="F100" t="s">
        <v>89</v>
      </c>
      <c r="G100">
        <v>2022</v>
      </c>
      <c r="H100" t="s">
        <v>539</v>
      </c>
      <c r="I100" t="s">
        <v>111</v>
      </c>
      <c r="J100" s="5">
        <v>31000000</v>
      </c>
      <c r="K100" t="s">
        <v>114</v>
      </c>
      <c r="L100" t="s">
        <v>116</v>
      </c>
      <c r="N100" s="6">
        <v>1.89E-2</v>
      </c>
      <c r="O100" s="6">
        <v>0</v>
      </c>
      <c r="P100" s="6">
        <v>0</v>
      </c>
      <c r="Q100" s="5">
        <f t="shared" si="4"/>
        <v>585900</v>
      </c>
      <c r="R100" s="5">
        <f t="shared" si="5"/>
        <v>0</v>
      </c>
      <c r="S100" s="5">
        <f t="shared" si="6"/>
        <v>0</v>
      </c>
      <c r="T100" s="7">
        <f t="shared" si="7"/>
        <v>585900</v>
      </c>
    </row>
    <row r="101" spans="1:20" x14ac:dyDescent="0.35">
      <c r="A101" t="s">
        <v>274</v>
      </c>
      <c r="B101" t="s">
        <v>667</v>
      </c>
      <c r="C101" t="s">
        <v>27</v>
      </c>
      <c r="D101" t="s">
        <v>40</v>
      </c>
      <c r="E101" t="s">
        <v>63</v>
      </c>
      <c r="F101" t="s">
        <v>89</v>
      </c>
      <c r="G101">
        <v>2022</v>
      </c>
      <c r="H101" t="s">
        <v>539</v>
      </c>
      <c r="I101" t="s">
        <v>111</v>
      </c>
      <c r="J101" s="5">
        <v>31000000</v>
      </c>
      <c r="K101" t="s">
        <v>114</v>
      </c>
      <c r="L101" t="s">
        <v>117</v>
      </c>
      <c r="N101" s="6">
        <v>0.30879999999999996</v>
      </c>
      <c r="O101" s="6">
        <v>0</v>
      </c>
      <c r="P101" s="6">
        <v>0</v>
      </c>
      <c r="Q101" s="5">
        <f t="shared" si="4"/>
        <v>9572799.9999999981</v>
      </c>
      <c r="R101" s="5">
        <f t="shared" si="5"/>
        <v>0</v>
      </c>
      <c r="S101" s="5">
        <f t="shared" si="6"/>
        <v>0</v>
      </c>
      <c r="T101" s="7">
        <f t="shared" si="7"/>
        <v>9572799.9999999981</v>
      </c>
    </row>
    <row r="102" spans="1:20" x14ac:dyDescent="0.35">
      <c r="A102" t="s">
        <v>274</v>
      </c>
      <c r="B102" t="s">
        <v>667</v>
      </c>
      <c r="C102" t="s">
        <v>27</v>
      </c>
      <c r="D102" t="s">
        <v>40</v>
      </c>
      <c r="E102" t="s">
        <v>63</v>
      </c>
      <c r="F102" t="s">
        <v>89</v>
      </c>
      <c r="G102">
        <v>2022</v>
      </c>
      <c r="H102" t="s">
        <v>539</v>
      </c>
      <c r="I102" t="s">
        <v>111</v>
      </c>
      <c r="J102" s="5">
        <v>31000000</v>
      </c>
      <c r="K102" t="s">
        <v>114</v>
      </c>
      <c r="L102" t="s">
        <v>136</v>
      </c>
      <c r="N102" s="6">
        <v>0.16920000000000002</v>
      </c>
      <c r="O102" s="6">
        <v>0</v>
      </c>
      <c r="P102" s="6">
        <v>0</v>
      </c>
      <c r="Q102" s="5">
        <f t="shared" si="4"/>
        <v>5245200.0000000009</v>
      </c>
      <c r="R102" s="5">
        <f t="shared" si="5"/>
        <v>0</v>
      </c>
      <c r="S102" s="5">
        <f t="shared" si="6"/>
        <v>0</v>
      </c>
      <c r="T102" s="7">
        <f t="shared" si="7"/>
        <v>5245200.0000000009</v>
      </c>
    </row>
    <row r="103" spans="1:20" x14ac:dyDescent="0.35">
      <c r="A103" t="s">
        <v>275</v>
      </c>
      <c r="B103" t="s">
        <v>668</v>
      </c>
      <c r="C103" t="s">
        <v>27</v>
      </c>
      <c r="D103" t="s">
        <v>40</v>
      </c>
      <c r="E103" t="s">
        <v>63</v>
      </c>
      <c r="F103" t="s">
        <v>89</v>
      </c>
      <c r="G103">
        <v>2022</v>
      </c>
      <c r="H103" t="s">
        <v>543</v>
      </c>
      <c r="I103" t="s">
        <v>111</v>
      </c>
      <c r="J103" s="5">
        <v>15000000</v>
      </c>
      <c r="K103" t="s">
        <v>114</v>
      </c>
      <c r="L103" t="s">
        <v>136</v>
      </c>
      <c r="N103" s="6">
        <v>8.72E-2</v>
      </c>
      <c r="O103" s="6">
        <v>0</v>
      </c>
      <c r="P103" s="6">
        <v>0</v>
      </c>
      <c r="Q103" s="5">
        <f t="shared" si="4"/>
        <v>1308000</v>
      </c>
      <c r="R103" s="5">
        <f t="shared" si="5"/>
        <v>0</v>
      </c>
      <c r="S103" s="5">
        <f t="shared" si="6"/>
        <v>0</v>
      </c>
      <c r="T103" s="7">
        <f t="shared" si="7"/>
        <v>1308000</v>
      </c>
    </row>
    <row r="104" spans="1:20" x14ac:dyDescent="0.35">
      <c r="A104" t="s">
        <v>276</v>
      </c>
      <c r="B104" t="s">
        <v>669</v>
      </c>
      <c r="C104" t="s">
        <v>27</v>
      </c>
      <c r="D104" t="s">
        <v>40</v>
      </c>
      <c r="E104" t="s">
        <v>63</v>
      </c>
      <c r="F104" t="s">
        <v>73</v>
      </c>
      <c r="G104">
        <v>2022</v>
      </c>
      <c r="H104" t="s">
        <v>670</v>
      </c>
      <c r="I104" t="s">
        <v>111</v>
      </c>
      <c r="J104" s="5">
        <v>195000000</v>
      </c>
      <c r="K104" t="s">
        <v>114</v>
      </c>
      <c r="L104" t="s">
        <v>117</v>
      </c>
      <c r="N104" s="6">
        <v>6.2199999999999998E-2</v>
      </c>
      <c r="O104" s="6">
        <v>0</v>
      </c>
      <c r="P104" s="6">
        <v>0</v>
      </c>
      <c r="Q104" s="5">
        <f t="shared" si="4"/>
        <v>12129000</v>
      </c>
      <c r="R104" s="5">
        <f t="shared" si="5"/>
        <v>0</v>
      </c>
      <c r="S104" s="5">
        <f t="shared" si="6"/>
        <v>0</v>
      </c>
      <c r="T104" s="7">
        <f t="shared" si="7"/>
        <v>12129000</v>
      </c>
    </row>
    <row r="105" spans="1:20" x14ac:dyDescent="0.35">
      <c r="A105" t="s">
        <v>277</v>
      </c>
      <c r="B105" t="s">
        <v>671</v>
      </c>
      <c r="C105" t="s">
        <v>27</v>
      </c>
      <c r="D105" t="s">
        <v>40</v>
      </c>
      <c r="E105" t="s">
        <v>63</v>
      </c>
      <c r="F105" t="s">
        <v>83</v>
      </c>
      <c r="G105">
        <v>2022</v>
      </c>
      <c r="H105" t="s">
        <v>672</v>
      </c>
      <c r="I105" t="s">
        <v>111</v>
      </c>
      <c r="J105" s="5">
        <v>104000000</v>
      </c>
      <c r="K105" t="s">
        <v>114</v>
      </c>
      <c r="L105" t="s">
        <v>117</v>
      </c>
      <c r="N105" s="6">
        <v>0.23079999999999998</v>
      </c>
      <c r="O105" s="6">
        <v>0</v>
      </c>
      <c r="P105" s="6">
        <v>0</v>
      </c>
      <c r="Q105" s="5">
        <f t="shared" si="4"/>
        <v>24003199.999999996</v>
      </c>
      <c r="R105" s="5">
        <f t="shared" si="5"/>
        <v>0</v>
      </c>
      <c r="S105" s="5">
        <f t="shared" si="6"/>
        <v>0</v>
      </c>
      <c r="T105" s="7">
        <f t="shared" si="7"/>
        <v>24003199.999999996</v>
      </c>
    </row>
    <row r="106" spans="1:20" x14ac:dyDescent="0.35">
      <c r="A106" t="s">
        <v>278</v>
      </c>
      <c r="B106" t="s">
        <v>673</v>
      </c>
      <c r="C106" t="s">
        <v>27</v>
      </c>
      <c r="D106" t="s">
        <v>40</v>
      </c>
      <c r="E106" t="s">
        <v>63</v>
      </c>
      <c r="F106" t="s">
        <v>75</v>
      </c>
      <c r="G106">
        <v>2022</v>
      </c>
      <c r="H106" t="s">
        <v>665</v>
      </c>
      <c r="I106" t="s">
        <v>111</v>
      </c>
      <c r="J106" s="5">
        <v>110000000</v>
      </c>
      <c r="K106" t="s">
        <v>114</v>
      </c>
      <c r="L106" t="s">
        <v>116</v>
      </c>
      <c r="N106" s="6">
        <v>0.33640000000000003</v>
      </c>
      <c r="O106" s="6">
        <v>0</v>
      </c>
      <c r="P106" s="6">
        <v>0</v>
      </c>
      <c r="Q106" s="5">
        <f t="shared" si="4"/>
        <v>37004000</v>
      </c>
      <c r="R106" s="5">
        <f t="shared" si="5"/>
        <v>0</v>
      </c>
      <c r="S106" s="5">
        <f t="shared" si="6"/>
        <v>0</v>
      </c>
      <c r="T106" s="7">
        <f t="shared" si="7"/>
        <v>37004000</v>
      </c>
    </row>
    <row r="107" spans="1:20" x14ac:dyDescent="0.35">
      <c r="A107" t="s">
        <v>278</v>
      </c>
      <c r="B107" t="s">
        <v>673</v>
      </c>
      <c r="C107" t="s">
        <v>27</v>
      </c>
      <c r="D107" t="s">
        <v>40</v>
      </c>
      <c r="E107" t="s">
        <v>63</v>
      </c>
      <c r="F107" t="s">
        <v>75</v>
      </c>
      <c r="G107">
        <v>2022</v>
      </c>
      <c r="H107" t="s">
        <v>665</v>
      </c>
      <c r="I107" t="s">
        <v>111</v>
      </c>
      <c r="J107" s="5">
        <v>110000000</v>
      </c>
      <c r="K107" t="s">
        <v>114</v>
      </c>
      <c r="L107" t="s">
        <v>117</v>
      </c>
      <c r="N107" s="6">
        <v>0.01</v>
      </c>
      <c r="O107" s="6">
        <v>0</v>
      </c>
      <c r="P107" s="6">
        <v>0</v>
      </c>
      <c r="Q107" s="5">
        <f t="shared" si="4"/>
        <v>1100000</v>
      </c>
      <c r="R107" s="5">
        <f t="shared" si="5"/>
        <v>0</v>
      </c>
      <c r="S107" s="5">
        <f t="shared" si="6"/>
        <v>0</v>
      </c>
      <c r="T107" s="7">
        <f t="shared" si="7"/>
        <v>1100000</v>
      </c>
    </row>
    <row r="108" spans="1:20" x14ac:dyDescent="0.35">
      <c r="A108" t="s">
        <v>278</v>
      </c>
      <c r="B108" t="s">
        <v>673</v>
      </c>
      <c r="C108" t="s">
        <v>27</v>
      </c>
      <c r="D108" t="s">
        <v>40</v>
      </c>
      <c r="E108" t="s">
        <v>63</v>
      </c>
      <c r="F108" t="s">
        <v>75</v>
      </c>
      <c r="G108">
        <v>2022</v>
      </c>
      <c r="H108" t="s">
        <v>665</v>
      </c>
      <c r="I108" t="s">
        <v>111</v>
      </c>
      <c r="J108" s="5">
        <v>110000000</v>
      </c>
      <c r="K108" t="s">
        <v>114</v>
      </c>
      <c r="L108" t="s">
        <v>135</v>
      </c>
      <c r="N108" s="6">
        <v>0.19089999999999999</v>
      </c>
      <c r="O108" s="6">
        <v>0</v>
      </c>
      <c r="P108" s="6">
        <v>0</v>
      </c>
      <c r="Q108" s="5">
        <f t="shared" si="4"/>
        <v>20999000</v>
      </c>
      <c r="R108" s="5">
        <f t="shared" si="5"/>
        <v>0</v>
      </c>
      <c r="S108" s="5">
        <f t="shared" si="6"/>
        <v>0</v>
      </c>
      <c r="T108" s="7">
        <f t="shared" si="7"/>
        <v>20999000</v>
      </c>
    </row>
    <row r="109" spans="1:20" x14ac:dyDescent="0.35">
      <c r="A109" t="s">
        <v>279</v>
      </c>
      <c r="B109" t="s">
        <v>674</v>
      </c>
      <c r="C109" t="s">
        <v>27</v>
      </c>
      <c r="D109" t="s">
        <v>40</v>
      </c>
      <c r="E109" t="s">
        <v>64</v>
      </c>
      <c r="F109" t="s">
        <v>74</v>
      </c>
      <c r="G109">
        <v>2022</v>
      </c>
      <c r="H109" t="s">
        <v>672</v>
      </c>
      <c r="I109" t="s">
        <v>111</v>
      </c>
      <c r="J109" s="5">
        <v>36000000</v>
      </c>
      <c r="K109" t="s">
        <v>114</v>
      </c>
      <c r="L109" t="s">
        <v>116</v>
      </c>
      <c r="N109" s="6">
        <v>0.3024</v>
      </c>
      <c r="O109" s="6">
        <v>0</v>
      </c>
      <c r="P109" s="6">
        <v>0</v>
      </c>
      <c r="Q109" s="5">
        <f t="shared" si="4"/>
        <v>10886400</v>
      </c>
      <c r="R109" s="5">
        <f t="shared" si="5"/>
        <v>0</v>
      </c>
      <c r="S109" s="5">
        <f t="shared" si="6"/>
        <v>0</v>
      </c>
      <c r="T109" s="7">
        <f t="shared" si="7"/>
        <v>10886400</v>
      </c>
    </row>
    <row r="110" spans="1:20" x14ac:dyDescent="0.35">
      <c r="A110" t="s">
        <v>280</v>
      </c>
      <c r="B110" t="s">
        <v>675</v>
      </c>
      <c r="C110" t="s">
        <v>27</v>
      </c>
      <c r="D110" t="s">
        <v>40</v>
      </c>
      <c r="E110" t="s">
        <v>62</v>
      </c>
      <c r="F110" t="s">
        <v>76</v>
      </c>
      <c r="G110">
        <v>2022</v>
      </c>
      <c r="H110" t="s">
        <v>676</v>
      </c>
      <c r="I110" t="s">
        <v>111</v>
      </c>
      <c r="J110" s="5">
        <v>150000000</v>
      </c>
      <c r="K110" t="s">
        <v>113</v>
      </c>
      <c r="M110" t="s">
        <v>120</v>
      </c>
      <c r="N110" s="6">
        <v>0</v>
      </c>
      <c r="O110" s="6">
        <v>0.21940000000000001</v>
      </c>
      <c r="P110" s="6">
        <v>0</v>
      </c>
      <c r="Q110" s="5">
        <f t="shared" si="4"/>
        <v>0</v>
      </c>
      <c r="R110" s="5">
        <f t="shared" si="5"/>
        <v>32910000</v>
      </c>
      <c r="S110" s="5">
        <f t="shared" si="6"/>
        <v>0</v>
      </c>
      <c r="T110" s="7">
        <f t="shared" si="7"/>
        <v>32910000</v>
      </c>
    </row>
    <row r="111" spans="1:20" x14ac:dyDescent="0.35">
      <c r="A111" t="s">
        <v>281</v>
      </c>
      <c r="B111" t="s">
        <v>677</v>
      </c>
      <c r="C111" t="s">
        <v>27</v>
      </c>
      <c r="D111" t="s">
        <v>40</v>
      </c>
      <c r="E111" t="s">
        <v>63</v>
      </c>
      <c r="F111" t="s">
        <v>89</v>
      </c>
      <c r="G111">
        <v>2022</v>
      </c>
      <c r="H111" t="s">
        <v>678</v>
      </c>
      <c r="I111" t="s">
        <v>111</v>
      </c>
      <c r="J111" s="5">
        <v>164237344</v>
      </c>
      <c r="K111" t="s">
        <v>114</v>
      </c>
      <c r="L111" t="s">
        <v>135</v>
      </c>
      <c r="N111" s="6">
        <v>0.1467</v>
      </c>
      <c r="O111" s="6">
        <v>0</v>
      </c>
      <c r="P111" s="6">
        <v>0</v>
      </c>
      <c r="Q111" s="5">
        <f t="shared" si="4"/>
        <v>24093618.364799999</v>
      </c>
      <c r="R111" s="5">
        <f t="shared" si="5"/>
        <v>0</v>
      </c>
      <c r="S111" s="5">
        <f t="shared" si="6"/>
        <v>0</v>
      </c>
      <c r="T111" s="7">
        <f t="shared" si="7"/>
        <v>24093618.364799999</v>
      </c>
    </row>
    <row r="112" spans="1:20" x14ac:dyDescent="0.35">
      <c r="A112" t="s">
        <v>282</v>
      </c>
      <c r="B112" t="s">
        <v>679</v>
      </c>
      <c r="C112" t="s">
        <v>27</v>
      </c>
      <c r="D112" t="s">
        <v>40</v>
      </c>
      <c r="E112" t="s">
        <v>63</v>
      </c>
      <c r="F112" t="s">
        <v>83</v>
      </c>
      <c r="G112">
        <v>2022</v>
      </c>
      <c r="H112" t="s">
        <v>526</v>
      </c>
      <c r="I112" t="s">
        <v>111</v>
      </c>
      <c r="J112" s="5">
        <v>72700000</v>
      </c>
      <c r="K112" t="s">
        <v>114</v>
      </c>
      <c r="L112" t="s">
        <v>116</v>
      </c>
      <c r="N112" s="6">
        <v>0.1431</v>
      </c>
      <c r="O112" s="6">
        <v>0</v>
      </c>
      <c r="P112" s="6">
        <v>0</v>
      </c>
      <c r="Q112" s="5">
        <f t="shared" si="4"/>
        <v>10403370</v>
      </c>
      <c r="R112" s="5">
        <f t="shared" si="5"/>
        <v>0</v>
      </c>
      <c r="S112" s="5">
        <f t="shared" si="6"/>
        <v>0</v>
      </c>
      <c r="T112" s="7">
        <f t="shared" si="7"/>
        <v>10403370</v>
      </c>
    </row>
    <row r="113" spans="1:20" x14ac:dyDescent="0.35">
      <c r="A113" t="s">
        <v>282</v>
      </c>
      <c r="B113" t="s">
        <v>679</v>
      </c>
      <c r="C113" t="s">
        <v>27</v>
      </c>
      <c r="D113" t="s">
        <v>40</v>
      </c>
      <c r="E113" t="s">
        <v>63</v>
      </c>
      <c r="F113" t="s">
        <v>83</v>
      </c>
      <c r="G113">
        <v>2022</v>
      </c>
      <c r="H113" t="s">
        <v>526</v>
      </c>
      <c r="I113" t="s">
        <v>111</v>
      </c>
      <c r="J113" s="5">
        <v>72700000</v>
      </c>
      <c r="K113" t="s">
        <v>115</v>
      </c>
      <c r="L113" t="s">
        <v>117</v>
      </c>
      <c r="M113" t="s">
        <v>127</v>
      </c>
      <c r="N113" s="6">
        <v>0</v>
      </c>
      <c r="O113" s="6">
        <v>0</v>
      </c>
      <c r="P113" s="6">
        <v>8.5099999999999995E-2</v>
      </c>
      <c r="Q113" s="5">
        <f t="shared" si="4"/>
        <v>0</v>
      </c>
      <c r="R113" s="5">
        <f t="shared" si="5"/>
        <v>0</v>
      </c>
      <c r="S113" s="5">
        <f t="shared" si="6"/>
        <v>6186770</v>
      </c>
      <c r="T113" s="7">
        <f t="shared" si="7"/>
        <v>6186770</v>
      </c>
    </row>
    <row r="114" spans="1:20" x14ac:dyDescent="0.35">
      <c r="A114" t="s">
        <v>283</v>
      </c>
      <c r="B114" t="s">
        <v>680</v>
      </c>
      <c r="C114" t="s">
        <v>27</v>
      </c>
      <c r="D114" t="s">
        <v>40</v>
      </c>
      <c r="E114" t="s">
        <v>62</v>
      </c>
      <c r="F114" t="s">
        <v>72</v>
      </c>
      <c r="G114">
        <v>2022</v>
      </c>
      <c r="H114" t="s">
        <v>526</v>
      </c>
      <c r="I114" t="s">
        <v>111</v>
      </c>
      <c r="J114" s="5">
        <v>128000000</v>
      </c>
      <c r="K114" t="s">
        <v>114</v>
      </c>
      <c r="L114" t="s">
        <v>112</v>
      </c>
      <c r="N114" s="6">
        <v>0.70519999999999994</v>
      </c>
      <c r="O114" s="6">
        <v>0</v>
      </c>
      <c r="P114" s="6">
        <v>0</v>
      </c>
      <c r="Q114" s="5">
        <f t="shared" si="4"/>
        <v>90265599.999999985</v>
      </c>
      <c r="R114" s="5">
        <f t="shared" si="5"/>
        <v>0</v>
      </c>
      <c r="S114" s="5">
        <f t="shared" si="6"/>
        <v>0</v>
      </c>
      <c r="T114" s="7">
        <f t="shared" si="7"/>
        <v>90265599.999999985</v>
      </c>
    </row>
    <row r="115" spans="1:20" x14ac:dyDescent="0.35">
      <c r="A115" t="s">
        <v>284</v>
      </c>
      <c r="B115" t="s">
        <v>666</v>
      </c>
      <c r="C115" t="s">
        <v>27</v>
      </c>
      <c r="D115" t="s">
        <v>40</v>
      </c>
      <c r="E115" t="s">
        <v>65</v>
      </c>
      <c r="F115" t="s">
        <v>79</v>
      </c>
      <c r="G115">
        <v>2022</v>
      </c>
      <c r="H115" t="s">
        <v>524</v>
      </c>
      <c r="I115" t="s">
        <v>111</v>
      </c>
      <c r="J115" s="5">
        <v>59777300</v>
      </c>
      <c r="K115" t="s">
        <v>115</v>
      </c>
      <c r="L115" t="s">
        <v>117</v>
      </c>
      <c r="M115" t="s">
        <v>127</v>
      </c>
      <c r="N115" s="6">
        <v>0</v>
      </c>
      <c r="O115" s="6">
        <v>0</v>
      </c>
      <c r="P115" s="6">
        <v>0.48729999999999996</v>
      </c>
      <c r="Q115" s="5">
        <f t="shared" si="4"/>
        <v>0</v>
      </c>
      <c r="R115" s="5">
        <f t="shared" si="5"/>
        <v>0</v>
      </c>
      <c r="S115" s="5">
        <f t="shared" si="6"/>
        <v>29129478.289999999</v>
      </c>
      <c r="T115" s="7">
        <f t="shared" si="7"/>
        <v>29129478.289999999</v>
      </c>
    </row>
    <row r="116" spans="1:20" x14ac:dyDescent="0.35">
      <c r="A116" t="s">
        <v>284</v>
      </c>
      <c r="B116" t="s">
        <v>666</v>
      </c>
      <c r="C116" t="s">
        <v>27</v>
      </c>
      <c r="D116" t="s">
        <v>40</v>
      </c>
      <c r="E116" t="s">
        <v>65</v>
      </c>
      <c r="F116" t="s">
        <v>79</v>
      </c>
      <c r="G116">
        <v>2022</v>
      </c>
      <c r="H116" t="s">
        <v>524</v>
      </c>
      <c r="I116" t="s">
        <v>111</v>
      </c>
      <c r="J116" s="5">
        <v>59777300</v>
      </c>
      <c r="K116" t="s">
        <v>113</v>
      </c>
      <c r="M116" t="s">
        <v>129</v>
      </c>
      <c r="N116" s="6">
        <v>0</v>
      </c>
      <c r="O116" s="6">
        <v>0.31759999999999999</v>
      </c>
      <c r="P116" s="6">
        <v>0</v>
      </c>
      <c r="Q116" s="5">
        <f t="shared" si="4"/>
        <v>0</v>
      </c>
      <c r="R116" s="5">
        <f t="shared" si="5"/>
        <v>18985270.48</v>
      </c>
      <c r="S116" s="5">
        <f t="shared" si="6"/>
        <v>0</v>
      </c>
      <c r="T116" s="7">
        <f t="shared" si="7"/>
        <v>18985270.48</v>
      </c>
    </row>
    <row r="117" spans="1:20" x14ac:dyDescent="0.35">
      <c r="A117" t="s">
        <v>285</v>
      </c>
      <c r="B117" t="s">
        <v>681</v>
      </c>
      <c r="C117" t="s">
        <v>29</v>
      </c>
      <c r="D117" t="s">
        <v>40</v>
      </c>
      <c r="E117" t="s">
        <v>65</v>
      </c>
      <c r="F117" t="s">
        <v>79</v>
      </c>
      <c r="G117">
        <v>2022</v>
      </c>
      <c r="H117" t="s">
        <v>627</v>
      </c>
      <c r="I117" t="s">
        <v>111</v>
      </c>
      <c r="J117" s="5">
        <v>9700000</v>
      </c>
      <c r="K117" t="s">
        <v>115</v>
      </c>
      <c r="L117" t="s">
        <v>118</v>
      </c>
      <c r="M117" t="s">
        <v>125</v>
      </c>
      <c r="N117" s="6">
        <v>0</v>
      </c>
      <c r="O117" s="6">
        <v>0</v>
      </c>
      <c r="P117" s="6">
        <v>1</v>
      </c>
      <c r="Q117" s="5">
        <f t="shared" si="4"/>
        <v>0</v>
      </c>
      <c r="R117" s="5">
        <f t="shared" si="5"/>
        <v>0</v>
      </c>
      <c r="S117" s="5">
        <f t="shared" si="6"/>
        <v>9700000</v>
      </c>
      <c r="T117" s="7">
        <f t="shared" si="7"/>
        <v>9700000</v>
      </c>
    </row>
    <row r="118" spans="1:20" x14ac:dyDescent="0.35">
      <c r="A118" t="s">
        <v>682</v>
      </c>
      <c r="B118" t="s">
        <v>683</v>
      </c>
      <c r="C118" t="s">
        <v>29</v>
      </c>
      <c r="D118" t="s">
        <v>40</v>
      </c>
      <c r="E118" t="s">
        <v>62</v>
      </c>
      <c r="F118" t="s">
        <v>76</v>
      </c>
      <c r="G118">
        <v>2022</v>
      </c>
      <c r="H118" t="s">
        <v>684</v>
      </c>
      <c r="I118" t="s">
        <v>111</v>
      </c>
      <c r="J118" s="5">
        <v>300000</v>
      </c>
      <c r="N118" s="6">
        <v>0</v>
      </c>
      <c r="O118" s="6">
        <v>0</v>
      </c>
      <c r="P118" s="6">
        <v>0</v>
      </c>
      <c r="Q118" s="5">
        <f t="shared" si="4"/>
        <v>0</v>
      </c>
      <c r="R118" s="5">
        <f t="shared" si="5"/>
        <v>0</v>
      </c>
      <c r="S118" s="5">
        <f t="shared" si="6"/>
        <v>0</v>
      </c>
      <c r="T118" s="7">
        <f t="shared" si="7"/>
        <v>0</v>
      </c>
    </row>
    <row r="119" spans="1:20" x14ac:dyDescent="0.35">
      <c r="A119" t="s">
        <v>286</v>
      </c>
      <c r="B119" t="s">
        <v>685</v>
      </c>
      <c r="C119" t="s">
        <v>29</v>
      </c>
      <c r="D119" t="s">
        <v>40</v>
      </c>
      <c r="E119" t="s">
        <v>65</v>
      </c>
      <c r="F119" t="s">
        <v>79</v>
      </c>
      <c r="G119">
        <v>2022</v>
      </c>
      <c r="H119" t="s">
        <v>686</v>
      </c>
      <c r="I119" t="s">
        <v>111</v>
      </c>
      <c r="J119" s="5">
        <v>450000</v>
      </c>
      <c r="K119" t="s">
        <v>115</v>
      </c>
      <c r="L119" t="s">
        <v>118</v>
      </c>
      <c r="M119" t="s">
        <v>125</v>
      </c>
      <c r="N119" s="6">
        <v>0</v>
      </c>
      <c r="O119" s="6">
        <v>0</v>
      </c>
      <c r="P119" s="6">
        <v>1</v>
      </c>
      <c r="Q119" s="5">
        <f t="shared" si="4"/>
        <v>0</v>
      </c>
      <c r="R119" s="5">
        <f t="shared" si="5"/>
        <v>0</v>
      </c>
      <c r="S119" s="5">
        <f t="shared" si="6"/>
        <v>450000</v>
      </c>
      <c r="T119" s="7">
        <f t="shared" si="7"/>
        <v>450000</v>
      </c>
    </row>
    <row r="120" spans="1:20" x14ac:dyDescent="0.35">
      <c r="A120" t="s">
        <v>287</v>
      </c>
      <c r="B120" t="s">
        <v>687</v>
      </c>
      <c r="C120" t="s">
        <v>29</v>
      </c>
      <c r="D120" t="s">
        <v>40</v>
      </c>
      <c r="E120" t="s">
        <v>63</v>
      </c>
      <c r="F120" t="s">
        <v>75</v>
      </c>
      <c r="G120">
        <v>2022</v>
      </c>
      <c r="H120" t="s">
        <v>688</v>
      </c>
      <c r="I120" t="s">
        <v>111</v>
      </c>
      <c r="J120" s="5">
        <v>1000000</v>
      </c>
      <c r="K120" t="s">
        <v>114</v>
      </c>
      <c r="L120" t="s">
        <v>135</v>
      </c>
      <c r="N120" s="6">
        <v>1</v>
      </c>
      <c r="O120" s="6">
        <v>0</v>
      </c>
      <c r="P120" s="6">
        <v>0</v>
      </c>
      <c r="Q120" s="5">
        <f t="shared" si="4"/>
        <v>1000000</v>
      </c>
      <c r="R120" s="5">
        <f t="shared" si="5"/>
        <v>0</v>
      </c>
      <c r="S120" s="5">
        <f t="shared" si="6"/>
        <v>0</v>
      </c>
      <c r="T120" s="7">
        <f t="shared" si="7"/>
        <v>1000000</v>
      </c>
    </row>
    <row r="121" spans="1:20" x14ac:dyDescent="0.35">
      <c r="A121" t="s">
        <v>689</v>
      </c>
      <c r="B121" t="s">
        <v>690</v>
      </c>
      <c r="C121" t="s">
        <v>29</v>
      </c>
      <c r="D121" t="s">
        <v>40</v>
      </c>
      <c r="E121" t="s">
        <v>63</v>
      </c>
      <c r="F121" t="s">
        <v>89</v>
      </c>
      <c r="G121">
        <v>2022</v>
      </c>
      <c r="H121" t="s">
        <v>610</v>
      </c>
      <c r="I121" t="s">
        <v>111</v>
      </c>
      <c r="J121" s="5">
        <v>88424</v>
      </c>
      <c r="N121" s="6">
        <v>0</v>
      </c>
      <c r="O121" s="6">
        <v>0</v>
      </c>
      <c r="P121" s="6">
        <v>0</v>
      </c>
      <c r="Q121" s="5">
        <f t="shared" si="4"/>
        <v>0</v>
      </c>
      <c r="R121" s="5">
        <f t="shared" si="5"/>
        <v>0</v>
      </c>
      <c r="S121" s="5">
        <f t="shared" si="6"/>
        <v>0</v>
      </c>
      <c r="T121" s="7">
        <f t="shared" si="7"/>
        <v>0</v>
      </c>
    </row>
    <row r="122" spans="1:20" x14ac:dyDescent="0.35">
      <c r="A122" t="s">
        <v>691</v>
      </c>
      <c r="B122" t="s">
        <v>692</v>
      </c>
      <c r="C122" t="s">
        <v>29</v>
      </c>
      <c r="D122" t="s">
        <v>40</v>
      </c>
      <c r="E122" t="s">
        <v>64</v>
      </c>
      <c r="F122" t="s">
        <v>77</v>
      </c>
      <c r="G122">
        <v>2022</v>
      </c>
      <c r="H122" t="s">
        <v>693</v>
      </c>
      <c r="I122" t="s">
        <v>111</v>
      </c>
      <c r="J122" s="5">
        <v>84211</v>
      </c>
      <c r="N122" s="6">
        <v>0</v>
      </c>
      <c r="O122" s="6">
        <v>0</v>
      </c>
      <c r="P122" s="6">
        <v>0</v>
      </c>
      <c r="Q122" s="5">
        <f t="shared" si="4"/>
        <v>0</v>
      </c>
      <c r="R122" s="5">
        <f t="shared" si="5"/>
        <v>0</v>
      </c>
      <c r="S122" s="5">
        <f t="shared" si="6"/>
        <v>0</v>
      </c>
      <c r="T122" s="7">
        <f t="shared" si="7"/>
        <v>0</v>
      </c>
    </row>
    <row r="123" spans="1:20" x14ac:dyDescent="0.35">
      <c r="A123" t="s">
        <v>288</v>
      </c>
      <c r="B123" t="s">
        <v>694</v>
      </c>
      <c r="C123" t="s">
        <v>29</v>
      </c>
      <c r="D123" t="s">
        <v>40</v>
      </c>
      <c r="E123" t="s">
        <v>65</v>
      </c>
      <c r="F123" t="s">
        <v>78</v>
      </c>
      <c r="G123">
        <v>2022</v>
      </c>
      <c r="H123" t="s">
        <v>695</v>
      </c>
      <c r="I123" t="s">
        <v>111</v>
      </c>
      <c r="J123" s="5">
        <v>600000</v>
      </c>
      <c r="K123" t="s">
        <v>114</v>
      </c>
      <c r="L123" t="s">
        <v>117</v>
      </c>
      <c r="N123" s="6">
        <v>1</v>
      </c>
      <c r="O123" s="6">
        <v>0</v>
      </c>
      <c r="P123" s="6">
        <v>0</v>
      </c>
      <c r="Q123" s="5">
        <f t="shared" si="4"/>
        <v>600000</v>
      </c>
      <c r="R123" s="5">
        <f t="shared" si="5"/>
        <v>0</v>
      </c>
      <c r="S123" s="5">
        <f t="shared" si="6"/>
        <v>0</v>
      </c>
      <c r="T123" s="7">
        <f t="shared" si="7"/>
        <v>600000</v>
      </c>
    </row>
    <row r="124" spans="1:20" x14ac:dyDescent="0.35">
      <c r="A124" t="s">
        <v>289</v>
      </c>
      <c r="B124" t="s">
        <v>696</v>
      </c>
      <c r="C124" t="s">
        <v>29</v>
      </c>
      <c r="D124" t="s">
        <v>40</v>
      </c>
      <c r="E124" t="s">
        <v>65</v>
      </c>
      <c r="F124" t="s">
        <v>78</v>
      </c>
      <c r="G124">
        <v>2022</v>
      </c>
      <c r="H124" t="s">
        <v>697</v>
      </c>
      <c r="I124" t="s">
        <v>111</v>
      </c>
      <c r="J124" s="5">
        <v>1100000</v>
      </c>
      <c r="K124" t="s">
        <v>115</v>
      </c>
      <c r="L124" t="s">
        <v>117</v>
      </c>
      <c r="M124" t="s">
        <v>120</v>
      </c>
      <c r="N124" s="6">
        <v>0</v>
      </c>
      <c r="O124" s="6">
        <v>0</v>
      </c>
      <c r="P124" s="6">
        <v>1</v>
      </c>
      <c r="Q124" s="5">
        <f t="shared" si="4"/>
        <v>0</v>
      </c>
      <c r="R124" s="5">
        <f t="shared" si="5"/>
        <v>0</v>
      </c>
      <c r="S124" s="5">
        <f t="shared" si="6"/>
        <v>1100000</v>
      </c>
      <c r="T124" s="7">
        <f t="shared" si="7"/>
        <v>1100000</v>
      </c>
    </row>
    <row r="125" spans="1:20" x14ac:dyDescent="0.35">
      <c r="A125" t="s">
        <v>290</v>
      </c>
      <c r="B125" t="s">
        <v>698</v>
      </c>
      <c r="C125" t="s">
        <v>29</v>
      </c>
      <c r="D125" t="s">
        <v>40</v>
      </c>
      <c r="E125" t="s">
        <v>62</v>
      </c>
      <c r="F125" t="s">
        <v>76</v>
      </c>
      <c r="G125">
        <v>2022</v>
      </c>
      <c r="H125" t="s">
        <v>699</v>
      </c>
      <c r="I125" t="s">
        <v>111</v>
      </c>
      <c r="J125" s="5">
        <v>1600000</v>
      </c>
      <c r="K125" t="s">
        <v>114</v>
      </c>
      <c r="L125" t="s">
        <v>117</v>
      </c>
      <c r="N125" s="6">
        <v>1</v>
      </c>
      <c r="O125" s="6">
        <v>0</v>
      </c>
      <c r="P125" s="6">
        <v>0</v>
      </c>
      <c r="Q125" s="5">
        <f t="shared" si="4"/>
        <v>1600000</v>
      </c>
      <c r="R125" s="5">
        <f t="shared" si="5"/>
        <v>0</v>
      </c>
      <c r="S125" s="5">
        <f t="shared" si="6"/>
        <v>0</v>
      </c>
      <c r="T125" s="7">
        <f t="shared" si="7"/>
        <v>1600000</v>
      </c>
    </row>
    <row r="126" spans="1:20" x14ac:dyDescent="0.35">
      <c r="A126" t="s">
        <v>291</v>
      </c>
      <c r="B126" t="s">
        <v>700</v>
      </c>
      <c r="C126" t="s">
        <v>29</v>
      </c>
      <c r="D126" t="s">
        <v>40</v>
      </c>
      <c r="E126" t="s">
        <v>63</v>
      </c>
      <c r="F126" t="s">
        <v>75</v>
      </c>
      <c r="G126">
        <v>2022</v>
      </c>
      <c r="H126" t="s">
        <v>701</v>
      </c>
      <c r="I126" t="s">
        <v>111</v>
      </c>
      <c r="J126" s="5">
        <v>1200000</v>
      </c>
      <c r="K126" t="s">
        <v>114</v>
      </c>
      <c r="L126" t="s">
        <v>138</v>
      </c>
      <c r="N126" s="6">
        <v>1</v>
      </c>
      <c r="O126" s="6">
        <v>0</v>
      </c>
      <c r="P126" s="6">
        <v>0</v>
      </c>
      <c r="Q126" s="5">
        <f t="shared" si="4"/>
        <v>1200000</v>
      </c>
      <c r="R126" s="5">
        <f t="shared" si="5"/>
        <v>0</v>
      </c>
      <c r="S126" s="5">
        <f t="shared" si="6"/>
        <v>0</v>
      </c>
      <c r="T126" s="7">
        <f t="shared" si="7"/>
        <v>1200000</v>
      </c>
    </row>
    <row r="127" spans="1:20" x14ac:dyDescent="0.35">
      <c r="A127" t="s">
        <v>292</v>
      </c>
      <c r="B127" t="s">
        <v>702</v>
      </c>
      <c r="C127" t="s">
        <v>29</v>
      </c>
      <c r="D127" t="s">
        <v>40</v>
      </c>
      <c r="E127" t="s">
        <v>65</v>
      </c>
      <c r="F127" t="s">
        <v>78</v>
      </c>
      <c r="G127">
        <v>2022</v>
      </c>
      <c r="H127" t="s">
        <v>703</v>
      </c>
      <c r="I127" t="s">
        <v>111</v>
      </c>
      <c r="J127" s="5">
        <v>400000</v>
      </c>
      <c r="K127" t="s">
        <v>113</v>
      </c>
      <c r="M127" t="s">
        <v>125</v>
      </c>
      <c r="N127" s="6">
        <v>0</v>
      </c>
      <c r="O127" s="6">
        <v>1</v>
      </c>
      <c r="P127" s="6">
        <v>0</v>
      </c>
      <c r="Q127" s="5">
        <f t="shared" si="4"/>
        <v>0</v>
      </c>
      <c r="R127" s="5">
        <f t="shared" si="5"/>
        <v>400000</v>
      </c>
      <c r="S127" s="5">
        <f t="shared" si="6"/>
        <v>0</v>
      </c>
      <c r="T127" s="7">
        <f t="shared" si="7"/>
        <v>400000</v>
      </c>
    </row>
    <row r="128" spans="1:20" x14ac:dyDescent="0.35">
      <c r="A128" t="s">
        <v>704</v>
      </c>
      <c r="B128" t="s">
        <v>705</v>
      </c>
      <c r="C128" t="s">
        <v>29</v>
      </c>
      <c r="D128" t="s">
        <v>40</v>
      </c>
      <c r="E128" t="s">
        <v>64</v>
      </c>
      <c r="F128" t="s">
        <v>77</v>
      </c>
      <c r="G128">
        <v>2022</v>
      </c>
      <c r="H128" t="s">
        <v>706</v>
      </c>
      <c r="I128" t="s">
        <v>111</v>
      </c>
      <c r="J128" s="5">
        <v>250000</v>
      </c>
      <c r="N128" s="6">
        <v>0</v>
      </c>
      <c r="O128" s="6">
        <v>0</v>
      </c>
      <c r="P128" s="6">
        <v>0</v>
      </c>
      <c r="Q128" s="5">
        <f t="shared" si="4"/>
        <v>0</v>
      </c>
      <c r="R128" s="5">
        <f t="shared" si="5"/>
        <v>0</v>
      </c>
      <c r="S128" s="5">
        <f t="shared" si="6"/>
        <v>0</v>
      </c>
      <c r="T128" s="7">
        <f t="shared" si="7"/>
        <v>0</v>
      </c>
    </row>
    <row r="129" spans="1:20" x14ac:dyDescent="0.35">
      <c r="A129" t="s">
        <v>707</v>
      </c>
      <c r="B129" t="s">
        <v>708</v>
      </c>
      <c r="C129" t="s">
        <v>29</v>
      </c>
      <c r="D129" t="s">
        <v>40</v>
      </c>
      <c r="E129" t="s">
        <v>67</v>
      </c>
      <c r="F129" t="s">
        <v>109</v>
      </c>
      <c r="G129">
        <v>2022</v>
      </c>
      <c r="H129" t="s">
        <v>709</v>
      </c>
      <c r="I129" t="s">
        <v>111</v>
      </c>
      <c r="J129" s="5">
        <v>500000</v>
      </c>
      <c r="N129" s="6">
        <v>0</v>
      </c>
      <c r="O129" s="6">
        <v>0</v>
      </c>
      <c r="P129" s="6">
        <v>0</v>
      </c>
      <c r="Q129" s="5">
        <f t="shared" si="4"/>
        <v>0</v>
      </c>
      <c r="R129" s="5">
        <f t="shared" si="5"/>
        <v>0</v>
      </c>
      <c r="S129" s="5">
        <f t="shared" si="6"/>
        <v>0</v>
      </c>
      <c r="T129" s="7">
        <f t="shared" si="7"/>
        <v>0</v>
      </c>
    </row>
    <row r="130" spans="1:20" x14ac:dyDescent="0.35">
      <c r="A130" t="s">
        <v>710</v>
      </c>
      <c r="B130" t="s">
        <v>711</v>
      </c>
      <c r="C130" t="s">
        <v>29</v>
      </c>
      <c r="D130" t="s">
        <v>40</v>
      </c>
      <c r="E130" t="s">
        <v>63</v>
      </c>
      <c r="F130" t="s">
        <v>89</v>
      </c>
      <c r="G130">
        <v>2022</v>
      </c>
      <c r="H130" t="s">
        <v>676</v>
      </c>
      <c r="I130" t="s">
        <v>111</v>
      </c>
      <c r="J130" s="5">
        <v>100000</v>
      </c>
      <c r="N130" s="6">
        <v>0</v>
      </c>
      <c r="O130" s="6">
        <v>0</v>
      </c>
      <c r="P130" s="6">
        <v>0</v>
      </c>
      <c r="Q130" s="5">
        <f t="shared" ref="Q130:Q193" si="8">N130*J130</f>
        <v>0</v>
      </c>
      <c r="R130" s="5">
        <f t="shared" ref="R130:R193" si="9">O130*J130</f>
        <v>0</v>
      </c>
      <c r="S130" s="5">
        <f t="shared" ref="S130:S193" si="10">P130*J130</f>
        <v>0</v>
      </c>
      <c r="T130" s="7">
        <f t="shared" ref="T130:T193" si="11">SUM(Q130:S130)</f>
        <v>0</v>
      </c>
    </row>
    <row r="131" spans="1:20" x14ac:dyDescent="0.35">
      <c r="A131" t="s">
        <v>712</v>
      </c>
      <c r="B131" t="s">
        <v>713</v>
      </c>
      <c r="C131" t="s">
        <v>29</v>
      </c>
      <c r="D131" t="s">
        <v>40</v>
      </c>
      <c r="E131" t="s">
        <v>63</v>
      </c>
      <c r="F131" t="s">
        <v>83</v>
      </c>
      <c r="G131">
        <v>2022</v>
      </c>
      <c r="H131" t="s">
        <v>678</v>
      </c>
      <c r="I131" t="s">
        <v>111</v>
      </c>
      <c r="J131" s="5">
        <v>300000</v>
      </c>
      <c r="N131" s="6">
        <v>0</v>
      </c>
      <c r="O131" s="6">
        <v>0</v>
      </c>
      <c r="P131" s="6">
        <v>0</v>
      </c>
      <c r="Q131" s="5">
        <f t="shared" si="8"/>
        <v>0</v>
      </c>
      <c r="R131" s="5">
        <f t="shared" si="9"/>
        <v>0</v>
      </c>
      <c r="S131" s="5">
        <f t="shared" si="10"/>
        <v>0</v>
      </c>
      <c r="T131" s="7">
        <f t="shared" si="11"/>
        <v>0</v>
      </c>
    </row>
    <row r="132" spans="1:20" x14ac:dyDescent="0.35">
      <c r="A132" t="s">
        <v>714</v>
      </c>
      <c r="B132" t="s">
        <v>715</v>
      </c>
      <c r="C132" t="s">
        <v>29</v>
      </c>
      <c r="D132" t="s">
        <v>40</v>
      </c>
      <c r="E132" t="s">
        <v>63</v>
      </c>
      <c r="F132" t="s">
        <v>83</v>
      </c>
      <c r="G132">
        <v>2022</v>
      </c>
      <c r="H132" t="s">
        <v>519</v>
      </c>
      <c r="I132" t="s">
        <v>111</v>
      </c>
      <c r="J132" s="5">
        <v>300000</v>
      </c>
      <c r="N132" s="6">
        <v>0</v>
      </c>
      <c r="O132" s="6">
        <v>0</v>
      </c>
      <c r="P132" s="6">
        <v>0</v>
      </c>
      <c r="Q132" s="5">
        <f t="shared" si="8"/>
        <v>0</v>
      </c>
      <c r="R132" s="5">
        <f t="shared" si="9"/>
        <v>0</v>
      </c>
      <c r="S132" s="5">
        <f t="shared" si="10"/>
        <v>0</v>
      </c>
      <c r="T132" s="7">
        <f t="shared" si="11"/>
        <v>0</v>
      </c>
    </row>
    <row r="133" spans="1:20" x14ac:dyDescent="0.35">
      <c r="A133" t="s">
        <v>716</v>
      </c>
      <c r="B133" t="s">
        <v>717</v>
      </c>
      <c r="C133" t="s">
        <v>29</v>
      </c>
      <c r="D133" t="s">
        <v>40</v>
      </c>
      <c r="E133" t="s">
        <v>63</v>
      </c>
      <c r="F133" t="s">
        <v>83</v>
      </c>
      <c r="G133">
        <v>2022</v>
      </c>
      <c r="H133" t="s">
        <v>524</v>
      </c>
      <c r="I133" t="s">
        <v>111</v>
      </c>
      <c r="J133" s="5">
        <v>250000</v>
      </c>
      <c r="N133" s="6">
        <v>0</v>
      </c>
      <c r="O133" s="6">
        <v>0</v>
      </c>
      <c r="P133" s="6">
        <v>0</v>
      </c>
      <c r="Q133" s="5">
        <f t="shared" si="8"/>
        <v>0</v>
      </c>
      <c r="R133" s="5">
        <f t="shared" si="9"/>
        <v>0</v>
      </c>
      <c r="S133" s="5">
        <f t="shared" si="10"/>
        <v>0</v>
      </c>
      <c r="T133" s="7">
        <f t="shared" si="11"/>
        <v>0</v>
      </c>
    </row>
    <row r="134" spans="1:20" x14ac:dyDescent="0.35">
      <c r="A134" t="s">
        <v>293</v>
      </c>
      <c r="B134" t="s">
        <v>718</v>
      </c>
      <c r="C134" t="s">
        <v>29</v>
      </c>
      <c r="D134" t="s">
        <v>40</v>
      </c>
      <c r="E134" t="s">
        <v>65</v>
      </c>
      <c r="F134" t="s">
        <v>90</v>
      </c>
      <c r="G134">
        <v>2022</v>
      </c>
      <c r="H134" t="s">
        <v>719</v>
      </c>
      <c r="I134" t="s">
        <v>111</v>
      </c>
      <c r="J134" s="5">
        <v>500000</v>
      </c>
      <c r="K134" t="s">
        <v>113</v>
      </c>
      <c r="M134" t="s">
        <v>121</v>
      </c>
      <c r="N134" s="6">
        <v>0</v>
      </c>
      <c r="O134" s="6">
        <v>1</v>
      </c>
      <c r="P134" s="6">
        <v>0</v>
      </c>
      <c r="Q134" s="5">
        <f t="shared" si="8"/>
        <v>0</v>
      </c>
      <c r="R134" s="5">
        <f t="shared" si="9"/>
        <v>500000</v>
      </c>
      <c r="S134" s="5">
        <f t="shared" si="10"/>
        <v>0</v>
      </c>
      <c r="T134" s="7">
        <f t="shared" si="11"/>
        <v>500000</v>
      </c>
    </row>
    <row r="135" spans="1:20" x14ac:dyDescent="0.35">
      <c r="A135" t="s">
        <v>294</v>
      </c>
      <c r="B135" t="s">
        <v>720</v>
      </c>
      <c r="C135" t="s">
        <v>29</v>
      </c>
      <c r="D135" t="s">
        <v>40</v>
      </c>
      <c r="E135" t="s">
        <v>65</v>
      </c>
      <c r="F135" t="s">
        <v>79</v>
      </c>
      <c r="G135">
        <v>2022</v>
      </c>
      <c r="H135" t="s">
        <v>610</v>
      </c>
      <c r="I135" t="s">
        <v>111</v>
      </c>
      <c r="J135" s="5">
        <v>200000</v>
      </c>
      <c r="K135" t="s">
        <v>113</v>
      </c>
      <c r="M135" t="s">
        <v>127</v>
      </c>
      <c r="N135" s="6">
        <v>0</v>
      </c>
      <c r="O135" s="6">
        <v>1</v>
      </c>
      <c r="P135" s="6">
        <v>0</v>
      </c>
      <c r="Q135" s="5">
        <f t="shared" si="8"/>
        <v>0</v>
      </c>
      <c r="R135" s="5">
        <f t="shared" si="9"/>
        <v>200000</v>
      </c>
      <c r="S135" s="5">
        <f t="shared" si="10"/>
        <v>0</v>
      </c>
      <c r="T135" s="7">
        <f t="shared" si="11"/>
        <v>200000</v>
      </c>
    </row>
    <row r="136" spans="1:20" x14ac:dyDescent="0.35">
      <c r="A136" t="s">
        <v>721</v>
      </c>
      <c r="B136" t="s">
        <v>722</v>
      </c>
      <c r="C136" t="s">
        <v>29</v>
      </c>
      <c r="D136" t="s">
        <v>40</v>
      </c>
      <c r="E136" t="s">
        <v>64</v>
      </c>
      <c r="F136" t="s">
        <v>77</v>
      </c>
      <c r="G136">
        <v>2022</v>
      </c>
      <c r="H136" t="s">
        <v>537</v>
      </c>
      <c r="I136" t="s">
        <v>111</v>
      </c>
      <c r="J136" s="5">
        <v>300000</v>
      </c>
      <c r="N136" s="6">
        <v>0</v>
      </c>
      <c r="O136" s="6">
        <v>0</v>
      </c>
      <c r="P136" s="6">
        <v>0</v>
      </c>
      <c r="Q136" s="5">
        <f t="shared" si="8"/>
        <v>0</v>
      </c>
      <c r="R136" s="5">
        <f t="shared" si="9"/>
        <v>0</v>
      </c>
      <c r="S136" s="5">
        <f t="shared" si="10"/>
        <v>0</v>
      </c>
      <c r="T136" s="7">
        <f t="shared" si="11"/>
        <v>0</v>
      </c>
    </row>
    <row r="137" spans="1:20" x14ac:dyDescent="0.35">
      <c r="A137" t="s">
        <v>723</v>
      </c>
      <c r="B137" t="s">
        <v>724</v>
      </c>
      <c r="C137" t="s">
        <v>29</v>
      </c>
      <c r="D137" t="s">
        <v>40</v>
      </c>
      <c r="E137" t="s">
        <v>64</v>
      </c>
      <c r="F137" t="s">
        <v>74</v>
      </c>
      <c r="G137">
        <v>2022</v>
      </c>
      <c r="H137" t="s">
        <v>725</v>
      </c>
      <c r="I137" t="s">
        <v>111</v>
      </c>
      <c r="J137" s="5">
        <v>200000</v>
      </c>
      <c r="N137" s="6">
        <v>0</v>
      </c>
      <c r="O137" s="6">
        <v>0</v>
      </c>
      <c r="P137" s="6">
        <v>0</v>
      </c>
      <c r="Q137" s="5">
        <f t="shared" si="8"/>
        <v>0</v>
      </c>
      <c r="R137" s="5">
        <f t="shared" si="9"/>
        <v>0</v>
      </c>
      <c r="S137" s="5">
        <f t="shared" si="10"/>
        <v>0</v>
      </c>
      <c r="T137" s="7">
        <f t="shared" si="11"/>
        <v>0</v>
      </c>
    </row>
    <row r="138" spans="1:20" x14ac:dyDescent="0.35">
      <c r="A138" t="s">
        <v>726</v>
      </c>
      <c r="B138" t="s">
        <v>727</v>
      </c>
      <c r="C138" t="s">
        <v>29</v>
      </c>
      <c r="D138" t="s">
        <v>40</v>
      </c>
      <c r="E138" t="s">
        <v>64</v>
      </c>
      <c r="F138" t="s">
        <v>87</v>
      </c>
      <c r="G138">
        <v>2022</v>
      </c>
      <c r="H138" t="s">
        <v>678</v>
      </c>
      <c r="I138" t="s">
        <v>111</v>
      </c>
      <c r="J138" s="5">
        <v>200000</v>
      </c>
      <c r="N138" s="6">
        <v>0</v>
      </c>
      <c r="O138" s="6">
        <v>0</v>
      </c>
      <c r="P138" s="6">
        <v>0</v>
      </c>
      <c r="Q138" s="5">
        <f t="shared" si="8"/>
        <v>0</v>
      </c>
      <c r="R138" s="5">
        <f t="shared" si="9"/>
        <v>0</v>
      </c>
      <c r="S138" s="5">
        <f t="shared" si="10"/>
        <v>0</v>
      </c>
      <c r="T138" s="7">
        <f t="shared" si="11"/>
        <v>0</v>
      </c>
    </row>
    <row r="139" spans="1:20" x14ac:dyDescent="0.35">
      <c r="A139" t="s">
        <v>728</v>
      </c>
      <c r="B139" t="s">
        <v>729</v>
      </c>
      <c r="C139" t="s">
        <v>29</v>
      </c>
      <c r="D139" t="s">
        <v>40</v>
      </c>
      <c r="E139" t="s">
        <v>63</v>
      </c>
      <c r="F139" t="s">
        <v>89</v>
      </c>
      <c r="G139">
        <v>2022</v>
      </c>
      <c r="H139" t="s">
        <v>560</v>
      </c>
      <c r="I139" t="s">
        <v>111</v>
      </c>
      <c r="J139" s="5">
        <v>200000</v>
      </c>
      <c r="N139" s="6">
        <v>0</v>
      </c>
      <c r="O139" s="6">
        <v>0</v>
      </c>
      <c r="P139" s="6">
        <v>0</v>
      </c>
      <c r="Q139" s="5">
        <f t="shared" si="8"/>
        <v>0</v>
      </c>
      <c r="R139" s="5">
        <f t="shared" si="9"/>
        <v>0</v>
      </c>
      <c r="S139" s="5">
        <f t="shared" si="10"/>
        <v>0</v>
      </c>
      <c r="T139" s="7">
        <f t="shared" si="11"/>
        <v>0</v>
      </c>
    </row>
    <row r="140" spans="1:20" x14ac:dyDescent="0.35">
      <c r="A140" t="s">
        <v>295</v>
      </c>
      <c r="B140" t="s">
        <v>730</v>
      </c>
      <c r="C140" t="s">
        <v>29</v>
      </c>
      <c r="D140" t="s">
        <v>40</v>
      </c>
      <c r="E140" t="s">
        <v>62</v>
      </c>
      <c r="F140" t="s">
        <v>72</v>
      </c>
      <c r="G140">
        <v>2022</v>
      </c>
      <c r="H140" t="s">
        <v>558</v>
      </c>
      <c r="I140" t="s">
        <v>111</v>
      </c>
      <c r="J140" s="5">
        <v>200000</v>
      </c>
      <c r="K140" t="s">
        <v>114</v>
      </c>
      <c r="L140" t="s">
        <v>112</v>
      </c>
      <c r="N140" s="6">
        <v>0.5</v>
      </c>
      <c r="O140" s="6">
        <v>0</v>
      </c>
      <c r="P140" s="6">
        <v>0</v>
      </c>
      <c r="Q140" s="5">
        <f t="shared" si="8"/>
        <v>100000</v>
      </c>
      <c r="R140" s="5">
        <f t="shared" si="9"/>
        <v>0</v>
      </c>
      <c r="S140" s="5">
        <f t="shared" si="10"/>
        <v>0</v>
      </c>
      <c r="T140" s="7">
        <f t="shared" si="11"/>
        <v>100000</v>
      </c>
    </row>
    <row r="141" spans="1:20" x14ac:dyDescent="0.35">
      <c r="A141" t="s">
        <v>296</v>
      </c>
      <c r="B141" t="s">
        <v>731</v>
      </c>
      <c r="C141" t="s">
        <v>29</v>
      </c>
      <c r="D141" t="s">
        <v>40</v>
      </c>
      <c r="E141" t="s">
        <v>62</v>
      </c>
      <c r="F141" t="s">
        <v>72</v>
      </c>
      <c r="G141">
        <v>2022</v>
      </c>
      <c r="H141" t="s">
        <v>732</v>
      </c>
      <c r="I141" t="s">
        <v>111</v>
      </c>
      <c r="J141" s="5">
        <v>400000</v>
      </c>
      <c r="K141" t="s">
        <v>115</v>
      </c>
      <c r="L141" t="s">
        <v>138</v>
      </c>
      <c r="M141" t="s">
        <v>129</v>
      </c>
      <c r="N141" s="6">
        <v>0</v>
      </c>
      <c r="O141" s="6">
        <v>0</v>
      </c>
      <c r="P141" s="6">
        <v>0.6</v>
      </c>
      <c r="Q141" s="5">
        <f t="shared" si="8"/>
        <v>0</v>
      </c>
      <c r="R141" s="5">
        <f t="shared" si="9"/>
        <v>0</v>
      </c>
      <c r="S141" s="5">
        <f t="shared" si="10"/>
        <v>240000</v>
      </c>
      <c r="T141" s="7">
        <f t="shared" si="11"/>
        <v>240000</v>
      </c>
    </row>
    <row r="142" spans="1:20" x14ac:dyDescent="0.35">
      <c r="A142" t="s">
        <v>297</v>
      </c>
      <c r="B142" t="s">
        <v>733</v>
      </c>
      <c r="C142" t="s">
        <v>29</v>
      </c>
      <c r="D142" t="s">
        <v>40</v>
      </c>
      <c r="E142" t="s">
        <v>63</v>
      </c>
      <c r="F142" t="s">
        <v>83</v>
      </c>
      <c r="G142">
        <v>2022</v>
      </c>
      <c r="H142" t="s">
        <v>734</v>
      </c>
      <c r="I142" t="s">
        <v>111</v>
      </c>
      <c r="J142" s="5">
        <v>1580000</v>
      </c>
      <c r="K142" t="s">
        <v>115</v>
      </c>
      <c r="L142" t="s">
        <v>117</v>
      </c>
      <c r="M142" t="s">
        <v>127</v>
      </c>
      <c r="N142" s="6">
        <v>0</v>
      </c>
      <c r="O142" s="6">
        <v>0</v>
      </c>
      <c r="P142" s="6">
        <v>1</v>
      </c>
      <c r="Q142" s="5">
        <f t="shared" si="8"/>
        <v>0</v>
      </c>
      <c r="R142" s="5">
        <f t="shared" si="9"/>
        <v>0</v>
      </c>
      <c r="S142" s="5">
        <f t="shared" si="10"/>
        <v>1580000</v>
      </c>
      <c r="T142" s="7">
        <f t="shared" si="11"/>
        <v>1580000</v>
      </c>
    </row>
    <row r="143" spans="1:20" x14ac:dyDescent="0.35">
      <c r="A143" t="s">
        <v>735</v>
      </c>
      <c r="B143" t="s">
        <v>736</v>
      </c>
      <c r="C143" t="s">
        <v>29</v>
      </c>
      <c r="D143" t="s">
        <v>40</v>
      </c>
      <c r="E143" t="s">
        <v>62</v>
      </c>
      <c r="F143" t="s">
        <v>72</v>
      </c>
      <c r="G143">
        <v>2022</v>
      </c>
      <c r="H143" t="s">
        <v>665</v>
      </c>
      <c r="I143" t="s">
        <v>111</v>
      </c>
      <c r="J143" s="5">
        <v>100000</v>
      </c>
      <c r="N143" s="6">
        <v>0</v>
      </c>
      <c r="O143" s="6">
        <v>0</v>
      </c>
      <c r="P143" s="6">
        <v>0</v>
      </c>
      <c r="Q143" s="5">
        <f t="shared" si="8"/>
        <v>0</v>
      </c>
      <c r="R143" s="5">
        <f t="shared" si="9"/>
        <v>0</v>
      </c>
      <c r="S143" s="5">
        <f t="shared" si="10"/>
        <v>0</v>
      </c>
      <c r="T143" s="7">
        <f t="shared" si="11"/>
        <v>0</v>
      </c>
    </row>
    <row r="144" spans="1:20" x14ac:dyDescent="0.35">
      <c r="A144" t="s">
        <v>737</v>
      </c>
      <c r="B144" t="s">
        <v>738</v>
      </c>
      <c r="C144" t="s">
        <v>29</v>
      </c>
      <c r="D144" t="s">
        <v>40</v>
      </c>
      <c r="E144" t="s">
        <v>221</v>
      </c>
      <c r="F144" t="s">
        <v>739</v>
      </c>
      <c r="G144">
        <v>2022</v>
      </c>
      <c r="H144" t="s">
        <v>526</v>
      </c>
      <c r="I144" t="s">
        <v>111</v>
      </c>
      <c r="J144" s="5">
        <v>1250000</v>
      </c>
      <c r="N144" s="6">
        <v>0</v>
      </c>
      <c r="O144" s="6">
        <v>0</v>
      </c>
      <c r="P144" s="6">
        <v>0</v>
      </c>
      <c r="Q144" s="5">
        <f t="shared" si="8"/>
        <v>0</v>
      </c>
      <c r="R144" s="5">
        <f t="shared" si="9"/>
        <v>0</v>
      </c>
      <c r="S144" s="5">
        <f t="shared" si="10"/>
        <v>0</v>
      </c>
      <c r="T144" s="7">
        <f t="shared" si="11"/>
        <v>0</v>
      </c>
    </row>
    <row r="145" spans="1:20" x14ac:dyDescent="0.35">
      <c r="A145" t="s">
        <v>298</v>
      </c>
      <c r="B145" t="s">
        <v>740</v>
      </c>
      <c r="C145" t="s">
        <v>29</v>
      </c>
      <c r="D145" t="s">
        <v>40</v>
      </c>
      <c r="E145" t="s">
        <v>62</v>
      </c>
      <c r="F145" t="s">
        <v>81</v>
      </c>
      <c r="G145">
        <v>2022</v>
      </c>
      <c r="H145" t="s">
        <v>741</v>
      </c>
      <c r="I145" t="s">
        <v>111</v>
      </c>
      <c r="J145" s="5">
        <v>1000000</v>
      </c>
      <c r="K145" t="s">
        <v>114</v>
      </c>
      <c r="L145" t="s">
        <v>135</v>
      </c>
      <c r="N145" s="6">
        <v>1</v>
      </c>
      <c r="O145" s="6">
        <v>0</v>
      </c>
      <c r="P145" s="6">
        <v>0</v>
      </c>
      <c r="Q145" s="5">
        <f t="shared" si="8"/>
        <v>1000000</v>
      </c>
      <c r="R145" s="5">
        <f t="shared" si="9"/>
        <v>0</v>
      </c>
      <c r="S145" s="5">
        <f t="shared" si="10"/>
        <v>0</v>
      </c>
      <c r="T145" s="7">
        <f t="shared" si="11"/>
        <v>1000000</v>
      </c>
    </row>
    <row r="146" spans="1:20" x14ac:dyDescent="0.35">
      <c r="A146" t="s">
        <v>299</v>
      </c>
      <c r="B146" t="s">
        <v>742</v>
      </c>
      <c r="C146" t="s">
        <v>29</v>
      </c>
      <c r="D146" t="s">
        <v>40</v>
      </c>
      <c r="E146" t="s">
        <v>63</v>
      </c>
      <c r="F146" t="s">
        <v>73</v>
      </c>
      <c r="G146">
        <v>2022</v>
      </c>
      <c r="H146" t="s">
        <v>743</v>
      </c>
      <c r="I146" t="s">
        <v>111</v>
      </c>
      <c r="J146" s="5">
        <v>300000</v>
      </c>
      <c r="K146" t="s">
        <v>114</v>
      </c>
      <c r="L146" t="s">
        <v>138</v>
      </c>
      <c r="N146" s="6">
        <v>0.6</v>
      </c>
      <c r="O146" s="6">
        <v>0</v>
      </c>
      <c r="P146" s="6">
        <v>0</v>
      </c>
      <c r="Q146" s="5">
        <f t="shared" si="8"/>
        <v>180000</v>
      </c>
      <c r="R146" s="5">
        <f t="shared" si="9"/>
        <v>0</v>
      </c>
      <c r="S146" s="5">
        <f t="shared" si="10"/>
        <v>0</v>
      </c>
      <c r="T146" s="7">
        <f t="shared" si="11"/>
        <v>180000</v>
      </c>
    </row>
    <row r="147" spans="1:20" x14ac:dyDescent="0.35">
      <c r="A147" t="s">
        <v>744</v>
      </c>
      <c r="B147" t="s">
        <v>745</v>
      </c>
      <c r="C147" t="s">
        <v>29</v>
      </c>
      <c r="D147" t="s">
        <v>40</v>
      </c>
      <c r="E147" t="s">
        <v>64</v>
      </c>
      <c r="F147" t="s">
        <v>77</v>
      </c>
      <c r="G147">
        <v>2022</v>
      </c>
      <c r="H147" t="s">
        <v>746</v>
      </c>
      <c r="I147" t="s">
        <v>111</v>
      </c>
      <c r="J147" s="5">
        <v>710000</v>
      </c>
      <c r="N147" s="6">
        <v>0</v>
      </c>
      <c r="O147" s="6">
        <v>0</v>
      </c>
      <c r="P147" s="6">
        <v>0</v>
      </c>
      <c r="Q147" s="5">
        <f t="shared" si="8"/>
        <v>0</v>
      </c>
      <c r="R147" s="5">
        <f t="shared" si="9"/>
        <v>0</v>
      </c>
      <c r="S147" s="5">
        <f t="shared" si="10"/>
        <v>0</v>
      </c>
      <c r="T147" s="7">
        <f t="shared" si="11"/>
        <v>0</v>
      </c>
    </row>
    <row r="148" spans="1:20" x14ac:dyDescent="0.35">
      <c r="A148" t="s">
        <v>747</v>
      </c>
      <c r="B148" t="s">
        <v>748</v>
      </c>
      <c r="C148" t="s">
        <v>29</v>
      </c>
      <c r="D148" t="s">
        <v>40</v>
      </c>
      <c r="E148" t="s">
        <v>64</v>
      </c>
      <c r="F148" t="s">
        <v>91</v>
      </c>
      <c r="G148">
        <v>2022</v>
      </c>
      <c r="H148" t="s">
        <v>585</v>
      </c>
      <c r="I148" t="s">
        <v>111</v>
      </c>
      <c r="J148" s="5">
        <v>300000</v>
      </c>
      <c r="N148" s="6">
        <v>0</v>
      </c>
      <c r="O148" s="6">
        <v>0</v>
      </c>
      <c r="P148" s="6">
        <v>0</v>
      </c>
      <c r="Q148" s="5">
        <f t="shared" si="8"/>
        <v>0</v>
      </c>
      <c r="R148" s="5">
        <f t="shared" si="9"/>
        <v>0</v>
      </c>
      <c r="S148" s="5">
        <f t="shared" si="10"/>
        <v>0</v>
      </c>
      <c r="T148" s="7">
        <f t="shared" si="11"/>
        <v>0</v>
      </c>
    </row>
    <row r="149" spans="1:20" x14ac:dyDescent="0.35">
      <c r="A149" t="s">
        <v>300</v>
      </c>
      <c r="B149" t="s">
        <v>749</v>
      </c>
      <c r="C149" t="s">
        <v>27</v>
      </c>
      <c r="D149" t="s">
        <v>41</v>
      </c>
      <c r="E149" t="s">
        <v>62</v>
      </c>
      <c r="F149" t="s">
        <v>81</v>
      </c>
      <c r="G149">
        <v>2022</v>
      </c>
      <c r="H149" t="s">
        <v>750</v>
      </c>
      <c r="I149" t="s">
        <v>111</v>
      </c>
      <c r="J149" s="5">
        <v>300000000</v>
      </c>
      <c r="K149" t="s">
        <v>114</v>
      </c>
      <c r="L149" t="s">
        <v>135</v>
      </c>
      <c r="N149" s="6">
        <v>0.8</v>
      </c>
      <c r="O149" s="6">
        <v>0</v>
      </c>
      <c r="P149" s="6">
        <v>0</v>
      </c>
      <c r="Q149" s="5">
        <f t="shared" si="8"/>
        <v>240000000</v>
      </c>
      <c r="R149" s="5">
        <f t="shared" si="9"/>
        <v>0</v>
      </c>
      <c r="S149" s="5">
        <f t="shared" si="10"/>
        <v>0</v>
      </c>
      <c r="T149" s="7">
        <f t="shared" si="11"/>
        <v>240000000</v>
      </c>
    </row>
    <row r="150" spans="1:20" x14ac:dyDescent="0.35">
      <c r="A150" t="s">
        <v>301</v>
      </c>
      <c r="B150" t="s">
        <v>751</v>
      </c>
      <c r="C150" t="s">
        <v>27</v>
      </c>
      <c r="D150" t="s">
        <v>41</v>
      </c>
      <c r="E150" t="s">
        <v>63</v>
      </c>
      <c r="F150" t="s">
        <v>75</v>
      </c>
      <c r="G150">
        <v>2022</v>
      </c>
      <c r="H150" t="s">
        <v>641</v>
      </c>
      <c r="I150" t="s">
        <v>111</v>
      </c>
      <c r="J150" s="5">
        <v>400000000</v>
      </c>
      <c r="K150" t="s">
        <v>115</v>
      </c>
      <c r="L150" t="s">
        <v>117</v>
      </c>
      <c r="M150" t="s">
        <v>121</v>
      </c>
      <c r="N150" s="6">
        <v>0</v>
      </c>
      <c r="O150" s="6">
        <v>0</v>
      </c>
      <c r="P150" s="6">
        <v>0.20480000000000001</v>
      </c>
      <c r="Q150" s="5">
        <f t="shared" si="8"/>
        <v>0</v>
      </c>
      <c r="R150" s="5">
        <f t="shared" si="9"/>
        <v>0</v>
      </c>
      <c r="S150" s="5">
        <f t="shared" si="10"/>
        <v>81920000</v>
      </c>
      <c r="T150" s="7">
        <f t="shared" si="11"/>
        <v>81920000</v>
      </c>
    </row>
    <row r="151" spans="1:20" x14ac:dyDescent="0.35">
      <c r="A151" t="s">
        <v>752</v>
      </c>
      <c r="B151" t="s">
        <v>753</v>
      </c>
      <c r="C151" t="s">
        <v>29</v>
      </c>
      <c r="D151" t="s">
        <v>41</v>
      </c>
      <c r="E151" t="s">
        <v>62</v>
      </c>
      <c r="F151" t="s">
        <v>81</v>
      </c>
      <c r="G151">
        <v>2022</v>
      </c>
      <c r="H151" t="s">
        <v>754</v>
      </c>
      <c r="I151" t="s">
        <v>111</v>
      </c>
      <c r="J151" s="5">
        <v>250000</v>
      </c>
      <c r="N151" s="6">
        <v>0</v>
      </c>
      <c r="O151" s="6">
        <v>0</v>
      </c>
      <c r="P151" s="6">
        <v>0</v>
      </c>
      <c r="Q151" s="5">
        <f t="shared" si="8"/>
        <v>0</v>
      </c>
      <c r="R151" s="5">
        <f t="shared" si="9"/>
        <v>0</v>
      </c>
      <c r="S151" s="5">
        <f t="shared" si="10"/>
        <v>0</v>
      </c>
      <c r="T151" s="7">
        <f t="shared" si="11"/>
        <v>0</v>
      </c>
    </row>
    <row r="152" spans="1:20" x14ac:dyDescent="0.35">
      <c r="A152" t="s">
        <v>755</v>
      </c>
      <c r="B152" t="s">
        <v>756</v>
      </c>
      <c r="C152" t="s">
        <v>29</v>
      </c>
      <c r="D152" t="s">
        <v>41</v>
      </c>
      <c r="E152" t="s">
        <v>64</v>
      </c>
      <c r="F152" t="s">
        <v>74</v>
      </c>
      <c r="G152">
        <v>2022</v>
      </c>
      <c r="H152" t="s">
        <v>757</v>
      </c>
      <c r="I152" t="s">
        <v>111</v>
      </c>
      <c r="J152" s="5">
        <v>250000</v>
      </c>
      <c r="N152" s="6">
        <v>0</v>
      </c>
      <c r="O152" s="6">
        <v>0</v>
      </c>
      <c r="P152" s="6">
        <v>0</v>
      </c>
      <c r="Q152" s="5">
        <f t="shared" si="8"/>
        <v>0</v>
      </c>
      <c r="R152" s="5">
        <f t="shared" si="9"/>
        <v>0</v>
      </c>
      <c r="S152" s="5">
        <f t="shared" si="10"/>
        <v>0</v>
      </c>
      <c r="T152" s="7">
        <f t="shared" si="11"/>
        <v>0</v>
      </c>
    </row>
    <row r="153" spans="1:20" x14ac:dyDescent="0.35">
      <c r="A153" t="s">
        <v>302</v>
      </c>
      <c r="B153" t="s">
        <v>758</v>
      </c>
      <c r="C153" t="s">
        <v>29</v>
      </c>
      <c r="D153" t="s">
        <v>41</v>
      </c>
      <c r="E153" t="s">
        <v>62</v>
      </c>
      <c r="F153" t="s">
        <v>72</v>
      </c>
      <c r="G153">
        <v>2022</v>
      </c>
      <c r="H153" t="s">
        <v>619</v>
      </c>
      <c r="I153" t="s">
        <v>111</v>
      </c>
      <c r="J153" s="5">
        <v>250000</v>
      </c>
      <c r="K153" t="s">
        <v>114</v>
      </c>
      <c r="L153" t="s">
        <v>112</v>
      </c>
      <c r="N153" s="6">
        <v>1</v>
      </c>
      <c r="O153" s="6">
        <v>0</v>
      </c>
      <c r="P153" s="6">
        <v>0</v>
      </c>
      <c r="Q153" s="5">
        <f t="shared" si="8"/>
        <v>250000</v>
      </c>
      <c r="R153" s="5">
        <f t="shared" si="9"/>
        <v>0</v>
      </c>
      <c r="S153" s="5">
        <f t="shared" si="10"/>
        <v>0</v>
      </c>
      <c r="T153" s="7">
        <f t="shared" si="11"/>
        <v>250000</v>
      </c>
    </row>
    <row r="154" spans="1:20" x14ac:dyDescent="0.35">
      <c r="A154" t="s">
        <v>303</v>
      </c>
      <c r="B154" t="s">
        <v>759</v>
      </c>
      <c r="C154" t="s">
        <v>29</v>
      </c>
      <c r="D154" t="s">
        <v>41</v>
      </c>
      <c r="E154" t="s">
        <v>65</v>
      </c>
      <c r="F154" t="s">
        <v>90</v>
      </c>
      <c r="G154">
        <v>2022</v>
      </c>
      <c r="H154" t="s">
        <v>760</v>
      </c>
      <c r="I154" t="s">
        <v>111</v>
      </c>
      <c r="J154" s="5">
        <v>681893</v>
      </c>
      <c r="K154" t="s">
        <v>115</v>
      </c>
      <c r="L154" t="s">
        <v>117</v>
      </c>
      <c r="M154" t="s">
        <v>127</v>
      </c>
      <c r="N154" s="6">
        <v>0</v>
      </c>
      <c r="O154" s="6">
        <v>0</v>
      </c>
      <c r="P154" s="6">
        <v>1</v>
      </c>
      <c r="Q154" s="5">
        <f t="shared" si="8"/>
        <v>0</v>
      </c>
      <c r="R154" s="5">
        <f t="shared" si="9"/>
        <v>0</v>
      </c>
      <c r="S154" s="5">
        <f t="shared" si="10"/>
        <v>681893</v>
      </c>
      <c r="T154" s="7">
        <f t="shared" si="11"/>
        <v>681893</v>
      </c>
    </row>
    <row r="155" spans="1:20" x14ac:dyDescent="0.35">
      <c r="A155" t="s">
        <v>304</v>
      </c>
      <c r="B155" t="s">
        <v>761</v>
      </c>
      <c r="C155" t="s">
        <v>29</v>
      </c>
      <c r="D155" t="s">
        <v>41</v>
      </c>
      <c r="E155" t="s">
        <v>62</v>
      </c>
      <c r="F155" t="s">
        <v>81</v>
      </c>
      <c r="G155">
        <v>2022</v>
      </c>
      <c r="H155" t="s">
        <v>524</v>
      </c>
      <c r="I155" t="s">
        <v>111</v>
      </c>
      <c r="J155" s="5">
        <v>400000</v>
      </c>
      <c r="K155" t="s">
        <v>115</v>
      </c>
      <c r="L155" t="s">
        <v>135</v>
      </c>
      <c r="M155" t="s">
        <v>120</v>
      </c>
      <c r="N155" s="6">
        <v>0</v>
      </c>
      <c r="O155" s="6">
        <v>0</v>
      </c>
      <c r="P155" s="6">
        <v>1</v>
      </c>
      <c r="Q155" s="5">
        <f t="shared" si="8"/>
        <v>0</v>
      </c>
      <c r="R155" s="5">
        <f t="shared" si="9"/>
        <v>0</v>
      </c>
      <c r="S155" s="5">
        <f t="shared" si="10"/>
        <v>400000</v>
      </c>
      <c r="T155" s="7">
        <f t="shared" si="11"/>
        <v>400000</v>
      </c>
    </row>
    <row r="156" spans="1:20" x14ac:dyDescent="0.35">
      <c r="A156" t="s">
        <v>762</v>
      </c>
      <c r="B156" t="s">
        <v>763</v>
      </c>
      <c r="C156" t="s">
        <v>29</v>
      </c>
      <c r="D156" t="s">
        <v>41</v>
      </c>
      <c r="E156" t="s">
        <v>63</v>
      </c>
      <c r="F156" t="s">
        <v>83</v>
      </c>
      <c r="G156">
        <v>2022</v>
      </c>
      <c r="H156" t="s">
        <v>764</v>
      </c>
      <c r="I156" t="s">
        <v>111</v>
      </c>
      <c r="J156" s="5">
        <v>250000</v>
      </c>
      <c r="N156" s="6">
        <v>0</v>
      </c>
      <c r="O156" s="6">
        <v>0</v>
      </c>
      <c r="P156" s="6">
        <v>0</v>
      </c>
      <c r="Q156" s="5">
        <f t="shared" si="8"/>
        <v>0</v>
      </c>
      <c r="R156" s="5">
        <f t="shared" si="9"/>
        <v>0</v>
      </c>
      <c r="S156" s="5">
        <f t="shared" si="10"/>
        <v>0</v>
      </c>
      <c r="T156" s="7">
        <f t="shared" si="11"/>
        <v>0</v>
      </c>
    </row>
    <row r="157" spans="1:20" x14ac:dyDescent="0.35">
      <c r="A157" t="s">
        <v>305</v>
      </c>
      <c r="B157" t="s">
        <v>765</v>
      </c>
      <c r="C157" t="s">
        <v>29</v>
      </c>
      <c r="D157" t="s">
        <v>41</v>
      </c>
      <c r="E157" t="s">
        <v>65</v>
      </c>
      <c r="F157" t="s">
        <v>78</v>
      </c>
      <c r="G157">
        <v>2022</v>
      </c>
      <c r="H157" t="s">
        <v>766</v>
      </c>
      <c r="I157" t="s">
        <v>111</v>
      </c>
      <c r="J157" s="5">
        <v>250000</v>
      </c>
      <c r="K157" t="s">
        <v>113</v>
      </c>
      <c r="M157" t="s">
        <v>120</v>
      </c>
      <c r="N157" s="6">
        <v>0</v>
      </c>
      <c r="O157" s="6">
        <v>1</v>
      </c>
      <c r="P157" s="6">
        <v>0</v>
      </c>
      <c r="Q157" s="5">
        <f t="shared" si="8"/>
        <v>0</v>
      </c>
      <c r="R157" s="5">
        <f t="shared" si="9"/>
        <v>250000</v>
      </c>
      <c r="S157" s="5">
        <f t="shared" si="10"/>
        <v>0</v>
      </c>
      <c r="T157" s="7">
        <f t="shared" si="11"/>
        <v>250000</v>
      </c>
    </row>
    <row r="158" spans="1:20" x14ac:dyDescent="0.35">
      <c r="A158" t="s">
        <v>767</v>
      </c>
      <c r="B158" t="s">
        <v>768</v>
      </c>
      <c r="C158" t="s">
        <v>29</v>
      </c>
      <c r="D158" t="s">
        <v>41</v>
      </c>
      <c r="E158" t="s">
        <v>63</v>
      </c>
      <c r="F158" t="s">
        <v>89</v>
      </c>
      <c r="G158">
        <v>2022</v>
      </c>
      <c r="H158" t="s">
        <v>769</v>
      </c>
      <c r="I158" t="s">
        <v>111</v>
      </c>
      <c r="J158" s="5">
        <v>150000</v>
      </c>
      <c r="N158" s="6">
        <v>0</v>
      </c>
      <c r="O158" s="6">
        <v>0</v>
      </c>
      <c r="P158" s="6">
        <v>0</v>
      </c>
      <c r="Q158" s="5">
        <f t="shared" si="8"/>
        <v>0</v>
      </c>
      <c r="R158" s="5">
        <f t="shared" si="9"/>
        <v>0</v>
      </c>
      <c r="S158" s="5">
        <f t="shared" si="10"/>
        <v>0</v>
      </c>
      <c r="T158" s="7">
        <f t="shared" si="11"/>
        <v>0</v>
      </c>
    </row>
    <row r="159" spans="1:20" x14ac:dyDescent="0.35">
      <c r="A159" t="s">
        <v>770</v>
      </c>
      <c r="B159" t="s">
        <v>771</v>
      </c>
      <c r="C159" t="s">
        <v>29</v>
      </c>
      <c r="D159" t="s">
        <v>41</v>
      </c>
      <c r="E159" t="s">
        <v>64</v>
      </c>
      <c r="F159" t="s">
        <v>87</v>
      </c>
      <c r="G159">
        <v>2022</v>
      </c>
      <c r="H159" t="s">
        <v>772</v>
      </c>
      <c r="I159" t="s">
        <v>111</v>
      </c>
      <c r="J159" s="5">
        <v>150000</v>
      </c>
      <c r="N159" s="6">
        <v>0</v>
      </c>
      <c r="O159" s="6">
        <v>0</v>
      </c>
      <c r="P159" s="6">
        <v>0</v>
      </c>
      <c r="Q159" s="5">
        <f t="shared" si="8"/>
        <v>0</v>
      </c>
      <c r="R159" s="5">
        <f t="shared" si="9"/>
        <v>0</v>
      </c>
      <c r="S159" s="5">
        <f t="shared" si="10"/>
        <v>0</v>
      </c>
      <c r="T159" s="7">
        <f t="shared" si="11"/>
        <v>0</v>
      </c>
    </row>
    <row r="160" spans="1:20" x14ac:dyDescent="0.35">
      <c r="A160" t="s">
        <v>773</v>
      </c>
      <c r="B160" t="s">
        <v>774</v>
      </c>
      <c r="C160" t="s">
        <v>29</v>
      </c>
      <c r="D160" t="s">
        <v>41</v>
      </c>
      <c r="E160" t="s">
        <v>67</v>
      </c>
      <c r="F160" t="s">
        <v>84</v>
      </c>
      <c r="G160">
        <v>2022</v>
      </c>
      <c r="H160" t="s">
        <v>775</v>
      </c>
      <c r="I160" t="s">
        <v>111</v>
      </c>
      <c r="J160" s="5">
        <v>250000</v>
      </c>
      <c r="N160" s="6">
        <v>0</v>
      </c>
      <c r="O160" s="6">
        <v>0</v>
      </c>
      <c r="P160" s="6">
        <v>0</v>
      </c>
      <c r="Q160" s="5">
        <f t="shared" si="8"/>
        <v>0</v>
      </c>
      <c r="R160" s="5">
        <f t="shared" si="9"/>
        <v>0</v>
      </c>
      <c r="S160" s="5">
        <f t="shared" si="10"/>
        <v>0</v>
      </c>
      <c r="T160" s="7">
        <f t="shared" si="11"/>
        <v>0</v>
      </c>
    </row>
    <row r="161" spans="1:20" x14ac:dyDescent="0.35">
      <c r="A161" t="s">
        <v>776</v>
      </c>
      <c r="B161" t="s">
        <v>777</v>
      </c>
      <c r="C161" t="s">
        <v>29</v>
      </c>
      <c r="D161" t="s">
        <v>41</v>
      </c>
      <c r="E161" t="s">
        <v>63</v>
      </c>
      <c r="F161" t="s">
        <v>73</v>
      </c>
      <c r="G161">
        <v>2022</v>
      </c>
      <c r="H161" t="s">
        <v>757</v>
      </c>
      <c r="I161" t="s">
        <v>111</v>
      </c>
      <c r="J161" s="5">
        <v>180000</v>
      </c>
      <c r="N161" s="6">
        <v>0</v>
      </c>
      <c r="O161" s="6">
        <v>0</v>
      </c>
      <c r="P161" s="6">
        <v>0</v>
      </c>
      <c r="Q161" s="5">
        <f t="shared" si="8"/>
        <v>0</v>
      </c>
      <c r="R161" s="5">
        <f t="shared" si="9"/>
        <v>0</v>
      </c>
      <c r="S161" s="5">
        <f t="shared" si="10"/>
        <v>0</v>
      </c>
      <c r="T161" s="7">
        <f t="shared" si="11"/>
        <v>0</v>
      </c>
    </row>
    <row r="162" spans="1:20" x14ac:dyDescent="0.35">
      <c r="A162" t="s">
        <v>778</v>
      </c>
      <c r="B162" t="s">
        <v>779</v>
      </c>
      <c r="C162" t="s">
        <v>29</v>
      </c>
      <c r="D162" t="s">
        <v>41</v>
      </c>
      <c r="E162" t="s">
        <v>63</v>
      </c>
      <c r="F162" t="s">
        <v>89</v>
      </c>
      <c r="G162">
        <v>2022</v>
      </c>
      <c r="H162" t="s">
        <v>780</v>
      </c>
      <c r="I162" t="s">
        <v>111</v>
      </c>
      <c r="J162" s="5">
        <v>200000</v>
      </c>
      <c r="N162" s="6">
        <v>0</v>
      </c>
      <c r="O162" s="6">
        <v>0</v>
      </c>
      <c r="P162" s="6">
        <v>0</v>
      </c>
      <c r="Q162" s="5">
        <f t="shared" si="8"/>
        <v>0</v>
      </c>
      <c r="R162" s="5">
        <f t="shared" si="9"/>
        <v>0</v>
      </c>
      <c r="S162" s="5">
        <f t="shared" si="10"/>
        <v>0</v>
      </c>
      <c r="T162" s="7">
        <f t="shared" si="11"/>
        <v>0</v>
      </c>
    </row>
    <row r="163" spans="1:20" x14ac:dyDescent="0.35">
      <c r="A163" t="s">
        <v>781</v>
      </c>
      <c r="B163" t="s">
        <v>782</v>
      </c>
      <c r="C163" t="s">
        <v>29</v>
      </c>
      <c r="D163" t="s">
        <v>41</v>
      </c>
      <c r="E163" t="s">
        <v>221</v>
      </c>
      <c r="F163" t="s">
        <v>739</v>
      </c>
      <c r="G163">
        <v>2022</v>
      </c>
      <c r="H163" t="s">
        <v>783</v>
      </c>
      <c r="I163" t="s">
        <v>111</v>
      </c>
      <c r="J163" s="5">
        <v>500000</v>
      </c>
      <c r="N163" s="6">
        <v>0</v>
      </c>
      <c r="O163" s="6">
        <v>0</v>
      </c>
      <c r="P163" s="6">
        <v>0</v>
      </c>
      <c r="Q163" s="5">
        <f t="shared" si="8"/>
        <v>0</v>
      </c>
      <c r="R163" s="5">
        <f t="shared" si="9"/>
        <v>0</v>
      </c>
      <c r="S163" s="5">
        <f t="shared" si="10"/>
        <v>0</v>
      </c>
      <c r="T163" s="7">
        <f t="shared" si="11"/>
        <v>0</v>
      </c>
    </row>
    <row r="164" spans="1:20" x14ac:dyDescent="0.35">
      <c r="A164" t="s">
        <v>306</v>
      </c>
      <c r="B164" t="s">
        <v>784</v>
      </c>
      <c r="C164" t="s">
        <v>29</v>
      </c>
      <c r="D164" t="s">
        <v>41</v>
      </c>
      <c r="E164" t="s">
        <v>63</v>
      </c>
      <c r="F164" t="s">
        <v>73</v>
      </c>
      <c r="G164">
        <v>2022</v>
      </c>
      <c r="H164" t="s">
        <v>785</v>
      </c>
      <c r="I164" t="s">
        <v>111</v>
      </c>
      <c r="J164" s="5">
        <v>200000</v>
      </c>
      <c r="K164" t="s">
        <v>114</v>
      </c>
      <c r="L164" t="s">
        <v>135</v>
      </c>
      <c r="N164" s="6">
        <v>1</v>
      </c>
      <c r="O164" s="6">
        <v>0</v>
      </c>
      <c r="P164" s="6">
        <v>0</v>
      </c>
      <c r="Q164" s="5">
        <f t="shared" si="8"/>
        <v>200000</v>
      </c>
      <c r="R164" s="5">
        <f t="shared" si="9"/>
        <v>0</v>
      </c>
      <c r="S164" s="5">
        <f t="shared" si="10"/>
        <v>0</v>
      </c>
      <c r="T164" s="7">
        <f t="shared" si="11"/>
        <v>200000</v>
      </c>
    </row>
    <row r="165" spans="1:20" x14ac:dyDescent="0.35">
      <c r="A165" t="s">
        <v>786</v>
      </c>
      <c r="B165" t="s">
        <v>787</v>
      </c>
      <c r="C165" t="s">
        <v>29</v>
      </c>
      <c r="D165" t="s">
        <v>41</v>
      </c>
      <c r="E165" t="s">
        <v>64</v>
      </c>
      <c r="F165" t="s">
        <v>86</v>
      </c>
      <c r="G165">
        <v>2022</v>
      </c>
      <c r="H165" t="s">
        <v>788</v>
      </c>
      <c r="I165" t="s">
        <v>111</v>
      </c>
      <c r="J165" s="5">
        <v>250000</v>
      </c>
      <c r="N165" s="6">
        <v>0</v>
      </c>
      <c r="O165" s="6">
        <v>0</v>
      </c>
      <c r="P165" s="6">
        <v>0</v>
      </c>
      <c r="Q165" s="5">
        <f t="shared" si="8"/>
        <v>0</v>
      </c>
      <c r="R165" s="5">
        <f t="shared" si="9"/>
        <v>0</v>
      </c>
      <c r="S165" s="5">
        <f t="shared" si="10"/>
        <v>0</v>
      </c>
      <c r="T165" s="7">
        <f t="shared" si="11"/>
        <v>0</v>
      </c>
    </row>
    <row r="166" spans="1:20" x14ac:dyDescent="0.35">
      <c r="A166" t="s">
        <v>789</v>
      </c>
      <c r="B166" t="s">
        <v>790</v>
      </c>
      <c r="C166" t="s">
        <v>29</v>
      </c>
      <c r="D166" t="s">
        <v>41</v>
      </c>
      <c r="E166" t="s">
        <v>63</v>
      </c>
      <c r="F166" t="s">
        <v>89</v>
      </c>
      <c r="G166">
        <v>2022</v>
      </c>
      <c r="H166" t="s">
        <v>791</v>
      </c>
      <c r="I166" t="s">
        <v>111</v>
      </c>
      <c r="J166" s="5">
        <v>20000</v>
      </c>
      <c r="N166" s="6">
        <v>0</v>
      </c>
      <c r="O166" s="6">
        <v>0</v>
      </c>
      <c r="P166" s="6">
        <v>0</v>
      </c>
      <c r="Q166" s="5">
        <f t="shared" si="8"/>
        <v>0</v>
      </c>
      <c r="R166" s="5">
        <f t="shared" si="9"/>
        <v>0</v>
      </c>
      <c r="S166" s="5">
        <f t="shared" si="10"/>
        <v>0</v>
      </c>
      <c r="T166" s="7">
        <f t="shared" si="11"/>
        <v>0</v>
      </c>
    </row>
    <row r="167" spans="1:20" x14ac:dyDescent="0.35">
      <c r="A167" t="s">
        <v>792</v>
      </c>
      <c r="B167" t="s">
        <v>793</v>
      </c>
      <c r="C167" t="s">
        <v>29</v>
      </c>
      <c r="D167" t="s">
        <v>41</v>
      </c>
      <c r="E167" t="s">
        <v>64</v>
      </c>
      <c r="F167" t="s">
        <v>74</v>
      </c>
      <c r="G167">
        <v>2022</v>
      </c>
      <c r="H167" t="s">
        <v>794</v>
      </c>
      <c r="I167" t="s">
        <v>111</v>
      </c>
      <c r="J167" s="5">
        <v>220000</v>
      </c>
      <c r="N167" s="6">
        <v>0</v>
      </c>
      <c r="O167" s="6">
        <v>0</v>
      </c>
      <c r="P167" s="6">
        <v>0</v>
      </c>
      <c r="Q167" s="5">
        <f t="shared" si="8"/>
        <v>0</v>
      </c>
      <c r="R167" s="5">
        <f t="shared" si="9"/>
        <v>0</v>
      </c>
      <c r="S167" s="5">
        <f t="shared" si="10"/>
        <v>0</v>
      </c>
      <c r="T167" s="7">
        <f t="shared" si="11"/>
        <v>0</v>
      </c>
    </row>
    <row r="168" spans="1:20" x14ac:dyDescent="0.35">
      <c r="A168" t="s">
        <v>307</v>
      </c>
      <c r="B168" t="s">
        <v>795</v>
      </c>
      <c r="C168" t="s">
        <v>31</v>
      </c>
      <c r="D168" t="s">
        <v>42</v>
      </c>
      <c r="E168" t="s">
        <v>65</v>
      </c>
      <c r="F168" t="s">
        <v>79</v>
      </c>
      <c r="G168">
        <v>2022</v>
      </c>
      <c r="H168" t="s">
        <v>719</v>
      </c>
      <c r="I168" t="s">
        <v>111</v>
      </c>
      <c r="J168" s="5">
        <v>8219178</v>
      </c>
      <c r="K168" t="s">
        <v>115</v>
      </c>
      <c r="L168" t="s">
        <v>118</v>
      </c>
      <c r="M168" t="s">
        <v>125</v>
      </c>
      <c r="N168" s="6">
        <v>0</v>
      </c>
      <c r="O168" s="6">
        <v>0</v>
      </c>
      <c r="P168" s="6">
        <v>1</v>
      </c>
      <c r="Q168" s="5">
        <f t="shared" si="8"/>
        <v>0</v>
      </c>
      <c r="R168" s="5">
        <f t="shared" si="9"/>
        <v>0</v>
      </c>
      <c r="S168" s="5">
        <f t="shared" si="10"/>
        <v>8219178</v>
      </c>
      <c r="T168" s="7">
        <f t="shared" si="11"/>
        <v>8219178</v>
      </c>
    </row>
    <row r="169" spans="1:20" x14ac:dyDescent="0.35">
      <c r="A169" t="s">
        <v>796</v>
      </c>
      <c r="B169" t="s">
        <v>797</v>
      </c>
      <c r="C169" t="s">
        <v>31</v>
      </c>
      <c r="D169" t="s">
        <v>42</v>
      </c>
      <c r="E169" t="s">
        <v>64</v>
      </c>
      <c r="F169" t="s">
        <v>74</v>
      </c>
      <c r="G169">
        <v>2022</v>
      </c>
      <c r="H169" t="s">
        <v>587</v>
      </c>
      <c r="I169" t="s">
        <v>111</v>
      </c>
      <c r="J169" s="5">
        <v>829981</v>
      </c>
      <c r="N169" s="6">
        <v>0</v>
      </c>
      <c r="O169" s="6">
        <v>0</v>
      </c>
      <c r="P169" s="6">
        <v>0</v>
      </c>
      <c r="Q169" s="5">
        <f t="shared" si="8"/>
        <v>0</v>
      </c>
      <c r="R169" s="5">
        <f t="shared" si="9"/>
        <v>0</v>
      </c>
      <c r="S169" s="5">
        <f t="shared" si="10"/>
        <v>0</v>
      </c>
      <c r="T169" s="7">
        <f t="shared" si="11"/>
        <v>0</v>
      </c>
    </row>
    <row r="170" spans="1:20" x14ac:dyDescent="0.35">
      <c r="A170" t="s">
        <v>308</v>
      </c>
      <c r="B170" t="s">
        <v>798</v>
      </c>
      <c r="C170" t="s">
        <v>31</v>
      </c>
      <c r="D170" t="s">
        <v>42</v>
      </c>
      <c r="E170" t="s">
        <v>65</v>
      </c>
      <c r="F170" t="s">
        <v>79</v>
      </c>
      <c r="G170">
        <v>2022</v>
      </c>
      <c r="H170" t="s">
        <v>513</v>
      </c>
      <c r="I170" t="s">
        <v>111</v>
      </c>
      <c r="J170" s="5">
        <v>1500000</v>
      </c>
      <c r="K170" t="s">
        <v>114</v>
      </c>
      <c r="L170" t="s">
        <v>118</v>
      </c>
      <c r="N170" s="6">
        <v>1</v>
      </c>
      <c r="O170" s="6">
        <v>0</v>
      </c>
      <c r="P170" s="6">
        <v>0</v>
      </c>
      <c r="Q170" s="5">
        <f t="shared" si="8"/>
        <v>1500000</v>
      </c>
      <c r="R170" s="5">
        <f t="shared" si="9"/>
        <v>0</v>
      </c>
      <c r="S170" s="5">
        <f t="shared" si="10"/>
        <v>0</v>
      </c>
      <c r="T170" s="7">
        <f t="shared" si="11"/>
        <v>1500000</v>
      </c>
    </row>
    <row r="171" spans="1:20" x14ac:dyDescent="0.35">
      <c r="A171" t="s">
        <v>309</v>
      </c>
      <c r="B171" t="s">
        <v>799</v>
      </c>
      <c r="C171" t="s">
        <v>31</v>
      </c>
      <c r="D171" t="s">
        <v>42</v>
      </c>
      <c r="E171" t="s">
        <v>65</v>
      </c>
      <c r="F171" t="s">
        <v>79</v>
      </c>
      <c r="G171">
        <v>2022</v>
      </c>
      <c r="H171" t="s">
        <v>800</v>
      </c>
      <c r="I171" t="s">
        <v>111</v>
      </c>
      <c r="J171" s="5">
        <v>1500000</v>
      </c>
      <c r="K171" t="s">
        <v>114</v>
      </c>
      <c r="L171" t="s">
        <v>117</v>
      </c>
      <c r="N171" s="6">
        <v>0.75</v>
      </c>
      <c r="O171" s="6">
        <v>0</v>
      </c>
      <c r="P171" s="6">
        <v>0</v>
      </c>
      <c r="Q171" s="5">
        <f t="shared" si="8"/>
        <v>1125000</v>
      </c>
      <c r="R171" s="5">
        <f t="shared" si="9"/>
        <v>0</v>
      </c>
      <c r="S171" s="5">
        <f t="shared" si="10"/>
        <v>0</v>
      </c>
      <c r="T171" s="7">
        <f t="shared" si="11"/>
        <v>1125000</v>
      </c>
    </row>
    <row r="172" spans="1:20" x14ac:dyDescent="0.35">
      <c r="A172" t="s">
        <v>310</v>
      </c>
      <c r="B172" t="s">
        <v>801</v>
      </c>
      <c r="C172" t="s">
        <v>31</v>
      </c>
      <c r="D172" t="s">
        <v>42</v>
      </c>
      <c r="E172" t="s">
        <v>65</v>
      </c>
      <c r="F172" t="s">
        <v>79</v>
      </c>
      <c r="G172">
        <v>2022</v>
      </c>
      <c r="H172" t="s">
        <v>701</v>
      </c>
      <c r="I172" t="s">
        <v>111</v>
      </c>
      <c r="J172" s="5">
        <v>2500000</v>
      </c>
      <c r="K172" t="s">
        <v>115</v>
      </c>
      <c r="L172" t="s">
        <v>118</v>
      </c>
      <c r="M172" t="s">
        <v>125</v>
      </c>
      <c r="N172" s="6">
        <v>0</v>
      </c>
      <c r="O172" s="6">
        <v>0</v>
      </c>
      <c r="P172" s="6">
        <v>1</v>
      </c>
      <c r="Q172" s="5">
        <f t="shared" si="8"/>
        <v>0</v>
      </c>
      <c r="R172" s="5">
        <f t="shared" si="9"/>
        <v>0</v>
      </c>
      <c r="S172" s="5">
        <f t="shared" si="10"/>
        <v>2500000</v>
      </c>
      <c r="T172" s="7">
        <f t="shared" si="11"/>
        <v>2500000</v>
      </c>
    </row>
    <row r="173" spans="1:20" x14ac:dyDescent="0.35">
      <c r="A173" t="s">
        <v>311</v>
      </c>
      <c r="B173" t="s">
        <v>802</v>
      </c>
      <c r="C173" t="s">
        <v>31</v>
      </c>
      <c r="D173" t="s">
        <v>42</v>
      </c>
      <c r="E173" t="s">
        <v>65</v>
      </c>
      <c r="F173" t="s">
        <v>79</v>
      </c>
      <c r="G173">
        <v>2022</v>
      </c>
      <c r="H173" t="s">
        <v>513</v>
      </c>
      <c r="I173" t="s">
        <v>111</v>
      </c>
      <c r="J173" s="5">
        <v>1500000</v>
      </c>
      <c r="K173" t="s">
        <v>114</v>
      </c>
      <c r="L173" t="s">
        <v>118</v>
      </c>
      <c r="N173" s="6">
        <v>1</v>
      </c>
      <c r="O173" s="6">
        <v>0</v>
      </c>
      <c r="P173" s="6">
        <v>0</v>
      </c>
      <c r="Q173" s="5">
        <f t="shared" si="8"/>
        <v>1500000</v>
      </c>
      <c r="R173" s="5">
        <f t="shared" si="9"/>
        <v>0</v>
      </c>
      <c r="S173" s="5">
        <f t="shared" si="10"/>
        <v>0</v>
      </c>
      <c r="T173" s="7">
        <f t="shared" si="11"/>
        <v>1500000</v>
      </c>
    </row>
    <row r="174" spans="1:20" x14ac:dyDescent="0.35">
      <c r="A174" t="s">
        <v>803</v>
      </c>
      <c r="B174" t="s">
        <v>804</v>
      </c>
      <c r="C174" t="s">
        <v>27</v>
      </c>
      <c r="D174" t="s">
        <v>42</v>
      </c>
      <c r="E174" t="s">
        <v>67</v>
      </c>
      <c r="F174" t="s">
        <v>84</v>
      </c>
      <c r="G174">
        <v>2022</v>
      </c>
      <c r="H174" t="s">
        <v>513</v>
      </c>
      <c r="I174" t="s">
        <v>111</v>
      </c>
      <c r="J174" s="5">
        <v>200000000</v>
      </c>
      <c r="N174" s="6">
        <v>0</v>
      </c>
      <c r="O174" s="6">
        <v>0</v>
      </c>
      <c r="P174" s="6">
        <v>0</v>
      </c>
      <c r="Q174" s="5">
        <f t="shared" si="8"/>
        <v>0</v>
      </c>
      <c r="R174" s="5">
        <f t="shared" si="9"/>
        <v>0</v>
      </c>
      <c r="S174" s="5">
        <f t="shared" si="10"/>
        <v>0</v>
      </c>
      <c r="T174" s="7">
        <f t="shared" si="11"/>
        <v>0</v>
      </c>
    </row>
    <row r="175" spans="1:20" x14ac:dyDescent="0.35">
      <c r="A175" t="s">
        <v>312</v>
      </c>
      <c r="B175" t="s">
        <v>805</v>
      </c>
      <c r="C175" t="s">
        <v>27</v>
      </c>
      <c r="D175" t="s">
        <v>42</v>
      </c>
      <c r="E175" t="s">
        <v>65</v>
      </c>
      <c r="F175" t="s">
        <v>79</v>
      </c>
      <c r="G175">
        <v>2022</v>
      </c>
      <c r="H175" t="s">
        <v>697</v>
      </c>
      <c r="I175" t="s">
        <v>111</v>
      </c>
      <c r="J175" s="5">
        <v>300000000</v>
      </c>
      <c r="K175" t="s">
        <v>115</v>
      </c>
      <c r="L175" t="s">
        <v>118</v>
      </c>
      <c r="M175" t="s">
        <v>125</v>
      </c>
      <c r="N175" s="6">
        <v>0</v>
      </c>
      <c r="O175" s="6">
        <v>0</v>
      </c>
      <c r="P175" s="6">
        <v>0.22640000000000002</v>
      </c>
      <c r="Q175" s="5">
        <f t="shared" si="8"/>
        <v>0</v>
      </c>
      <c r="R175" s="5">
        <f t="shared" si="9"/>
        <v>0</v>
      </c>
      <c r="S175" s="5">
        <f t="shared" si="10"/>
        <v>67920000</v>
      </c>
      <c r="T175" s="7">
        <f t="shared" si="11"/>
        <v>67920000</v>
      </c>
    </row>
    <row r="176" spans="1:20" x14ac:dyDescent="0.35">
      <c r="A176" t="s">
        <v>312</v>
      </c>
      <c r="B176" t="s">
        <v>805</v>
      </c>
      <c r="C176" t="s">
        <v>27</v>
      </c>
      <c r="D176" t="s">
        <v>42</v>
      </c>
      <c r="E176" t="s">
        <v>65</v>
      </c>
      <c r="F176" t="s">
        <v>79</v>
      </c>
      <c r="G176">
        <v>2022</v>
      </c>
      <c r="H176" t="s">
        <v>697</v>
      </c>
      <c r="I176" t="s">
        <v>111</v>
      </c>
      <c r="J176" s="5">
        <v>300000000</v>
      </c>
      <c r="K176" t="s">
        <v>115</v>
      </c>
      <c r="L176" t="s">
        <v>117</v>
      </c>
      <c r="M176" t="s">
        <v>127</v>
      </c>
      <c r="N176" s="6">
        <v>0</v>
      </c>
      <c r="O176" s="6">
        <v>0</v>
      </c>
      <c r="P176" s="6">
        <v>0.77359999999999995</v>
      </c>
      <c r="Q176" s="5">
        <f t="shared" si="8"/>
        <v>0</v>
      </c>
      <c r="R176" s="5">
        <f t="shared" si="9"/>
        <v>0</v>
      </c>
      <c r="S176" s="5">
        <f t="shared" si="10"/>
        <v>232080000</v>
      </c>
      <c r="T176" s="7">
        <f t="shared" si="11"/>
        <v>232080000</v>
      </c>
    </row>
    <row r="177" spans="1:20" x14ac:dyDescent="0.35">
      <c r="A177" t="s">
        <v>313</v>
      </c>
      <c r="B177" t="s">
        <v>806</v>
      </c>
      <c r="C177" t="s">
        <v>29</v>
      </c>
      <c r="D177" t="s">
        <v>42</v>
      </c>
      <c r="E177" t="s">
        <v>65</v>
      </c>
      <c r="F177" t="s">
        <v>90</v>
      </c>
      <c r="G177">
        <v>2022</v>
      </c>
      <c r="H177" t="s">
        <v>807</v>
      </c>
      <c r="I177" t="s">
        <v>111</v>
      </c>
      <c r="J177" s="5">
        <v>150000</v>
      </c>
      <c r="K177" t="s">
        <v>114</v>
      </c>
      <c r="L177" t="s">
        <v>117</v>
      </c>
      <c r="N177" s="6">
        <v>1</v>
      </c>
      <c r="O177" s="6">
        <v>0</v>
      </c>
      <c r="P177" s="6">
        <v>0</v>
      </c>
      <c r="Q177" s="5">
        <f t="shared" si="8"/>
        <v>150000</v>
      </c>
      <c r="R177" s="5">
        <f t="shared" si="9"/>
        <v>0</v>
      </c>
      <c r="S177" s="5">
        <f t="shared" si="10"/>
        <v>0</v>
      </c>
      <c r="T177" s="7">
        <f t="shared" si="11"/>
        <v>150000</v>
      </c>
    </row>
    <row r="178" spans="1:20" x14ac:dyDescent="0.35">
      <c r="A178" t="s">
        <v>808</v>
      </c>
      <c r="B178" t="s">
        <v>809</v>
      </c>
      <c r="C178" t="s">
        <v>29</v>
      </c>
      <c r="D178" t="s">
        <v>42</v>
      </c>
      <c r="E178" t="s">
        <v>64</v>
      </c>
      <c r="F178" t="s">
        <v>74</v>
      </c>
      <c r="G178">
        <v>2022</v>
      </c>
      <c r="H178" t="s">
        <v>810</v>
      </c>
      <c r="I178" t="s">
        <v>111</v>
      </c>
      <c r="J178" s="5">
        <v>4852740</v>
      </c>
      <c r="N178" s="6">
        <v>0</v>
      </c>
      <c r="O178" s="6">
        <v>0</v>
      </c>
      <c r="P178" s="6">
        <v>0</v>
      </c>
      <c r="Q178" s="5">
        <f t="shared" si="8"/>
        <v>0</v>
      </c>
      <c r="R178" s="5">
        <f t="shared" si="9"/>
        <v>0</v>
      </c>
      <c r="S178" s="5">
        <f t="shared" si="10"/>
        <v>0</v>
      </c>
      <c r="T178" s="7">
        <f t="shared" si="11"/>
        <v>0</v>
      </c>
    </row>
    <row r="179" spans="1:20" x14ac:dyDescent="0.35">
      <c r="A179" t="s">
        <v>314</v>
      </c>
      <c r="B179" t="s">
        <v>811</v>
      </c>
      <c r="C179" t="s">
        <v>29</v>
      </c>
      <c r="D179" t="s">
        <v>42</v>
      </c>
      <c r="E179" t="s">
        <v>65</v>
      </c>
      <c r="F179" t="s">
        <v>79</v>
      </c>
      <c r="G179">
        <v>2022</v>
      </c>
      <c r="H179" t="s">
        <v>701</v>
      </c>
      <c r="I179" t="s">
        <v>111</v>
      </c>
      <c r="J179" s="5">
        <v>2500000</v>
      </c>
      <c r="K179" t="s">
        <v>113</v>
      </c>
      <c r="M179" t="s">
        <v>125</v>
      </c>
      <c r="N179" s="6">
        <v>0</v>
      </c>
      <c r="O179" s="6">
        <v>1</v>
      </c>
      <c r="P179" s="6">
        <v>0</v>
      </c>
      <c r="Q179" s="5">
        <f t="shared" si="8"/>
        <v>0</v>
      </c>
      <c r="R179" s="5">
        <f t="shared" si="9"/>
        <v>2500000</v>
      </c>
      <c r="S179" s="5">
        <f t="shared" si="10"/>
        <v>0</v>
      </c>
      <c r="T179" s="7">
        <f t="shared" si="11"/>
        <v>2500000</v>
      </c>
    </row>
    <row r="180" spans="1:20" x14ac:dyDescent="0.35">
      <c r="A180" t="s">
        <v>315</v>
      </c>
      <c r="B180" t="s">
        <v>812</v>
      </c>
      <c r="C180" t="s">
        <v>29</v>
      </c>
      <c r="D180" t="s">
        <v>42</v>
      </c>
      <c r="E180" t="s">
        <v>62</v>
      </c>
      <c r="F180" t="s">
        <v>72</v>
      </c>
      <c r="G180">
        <v>2022</v>
      </c>
      <c r="H180" t="s">
        <v>601</v>
      </c>
      <c r="I180" t="s">
        <v>111</v>
      </c>
      <c r="J180" s="5">
        <v>250000</v>
      </c>
      <c r="K180" t="s">
        <v>113</v>
      </c>
      <c r="M180" t="s">
        <v>129</v>
      </c>
      <c r="N180" s="6">
        <v>0</v>
      </c>
      <c r="O180" s="6">
        <v>0.8</v>
      </c>
      <c r="P180" s="6">
        <v>0</v>
      </c>
      <c r="Q180" s="5">
        <f t="shared" si="8"/>
        <v>0</v>
      </c>
      <c r="R180" s="5">
        <f t="shared" si="9"/>
        <v>200000</v>
      </c>
      <c r="S180" s="5">
        <f t="shared" si="10"/>
        <v>0</v>
      </c>
      <c r="T180" s="7">
        <f t="shared" si="11"/>
        <v>200000</v>
      </c>
    </row>
    <row r="181" spans="1:20" x14ac:dyDescent="0.35">
      <c r="A181" t="s">
        <v>813</v>
      </c>
      <c r="B181" t="s">
        <v>814</v>
      </c>
      <c r="C181" t="s">
        <v>29</v>
      </c>
      <c r="D181" t="s">
        <v>42</v>
      </c>
      <c r="E181" t="s">
        <v>63</v>
      </c>
      <c r="F181" t="s">
        <v>89</v>
      </c>
      <c r="G181">
        <v>2022</v>
      </c>
      <c r="H181" t="s">
        <v>574</v>
      </c>
      <c r="I181" t="s">
        <v>111</v>
      </c>
      <c r="J181" s="5">
        <v>500000</v>
      </c>
      <c r="N181" s="6">
        <v>0</v>
      </c>
      <c r="O181" s="6">
        <v>0</v>
      </c>
      <c r="P181" s="6">
        <v>0</v>
      </c>
      <c r="Q181" s="5">
        <f t="shared" si="8"/>
        <v>0</v>
      </c>
      <c r="R181" s="5">
        <f t="shared" si="9"/>
        <v>0</v>
      </c>
      <c r="S181" s="5">
        <f t="shared" si="10"/>
        <v>0</v>
      </c>
      <c r="T181" s="7">
        <f t="shared" si="11"/>
        <v>0</v>
      </c>
    </row>
    <row r="182" spans="1:20" x14ac:dyDescent="0.35">
      <c r="A182" t="s">
        <v>815</v>
      </c>
      <c r="B182" t="s">
        <v>816</v>
      </c>
      <c r="C182" t="s">
        <v>29</v>
      </c>
      <c r="D182" t="s">
        <v>42</v>
      </c>
      <c r="E182" t="s">
        <v>64</v>
      </c>
      <c r="F182" t="s">
        <v>86</v>
      </c>
      <c r="G182">
        <v>2022</v>
      </c>
      <c r="H182" t="s">
        <v>560</v>
      </c>
      <c r="I182" t="s">
        <v>111</v>
      </c>
      <c r="J182" s="5">
        <v>1131000</v>
      </c>
      <c r="N182" s="6">
        <v>0</v>
      </c>
      <c r="O182" s="6">
        <v>0</v>
      </c>
      <c r="P182" s="6">
        <v>0</v>
      </c>
      <c r="Q182" s="5">
        <f t="shared" si="8"/>
        <v>0</v>
      </c>
      <c r="R182" s="5">
        <f t="shared" si="9"/>
        <v>0</v>
      </c>
      <c r="S182" s="5">
        <f t="shared" si="10"/>
        <v>0</v>
      </c>
      <c r="T182" s="7">
        <f t="shared" si="11"/>
        <v>0</v>
      </c>
    </row>
    <row r="183" spans="1:20" x14ac:dyDescent="0.35">
      <c r="A183" t="s">
        <v>316</v>
      </c>
      <c r="B183" t="s">
        <v>817</v>
      </c>
      <c r="C183" t="s">
        <v>29</v>
      </c>
      <c r="D183" t="s">
        <v>42</v>
      </c>
      <c r="E183" t="s">
        <v>62</v>
      </c>
      <c r="F183" t="s">
        <v>76</v>
      </c>
      <c r="G183">
        <v>2022</v>
      </c>
      <c r="H183" t="s">
        <v>818</v>
      </c>
      <c r="I183" t="s">
        <v>111</v>
      </c>
      <c r="J183" s="5">
        <v>400000</v>
      </c>
      <c r="K183" t="s">
        <v>114</v>
      </c>
      <c r="L183" t="s">
        <v>117</v>
      </c>
      <c r="N183" s="6">
        <v>0.25</v>
      </c>
      <c r="O183" s="6">
        <v>0</v>
      </c>
      <c r="P183" s="6">
        <v>0</v>
      </c>
      <c r="Q183" s="5">
        <f t="shared" si="8"/>
        <v>100000</v>
      </c>
      <c r="R183" s="5">
        <f t="shared" si="9"/>
        <v>0</v>
      </c>
      <c r="S183" s="5">
        <f t="shared" si="10"/>
        <v>0</v>
      </c>
      <c r="T183" s="7">
        <f t="shared" si="11"/>
        <v>100000</v>
      </c>
    </row>
    <row r="184" spans="1:20" x14ac:dyDescent="0.35">
      <c r="A184" t="s">
        <v>317</v>
      </c>
      <c r="B184" t="s">
        <v>819</v>
      </c>
      <c r="C184" t="s">
        <v>29</v>
      </c>
      <c r="D184" t="s">
        <v>42</v>
      </c>
      <c r="E184" t="s">
        <v>65</v>
      </c>
      <c r="F184" t="s">
        <v>90</v>
      </c>
      <c r="G184">
        <v>2022</v>
      </c>
      <c r="H184" t="s">
        <v>820</v>
      </c>
      <c r="I184" t="s">
        <v>111</v>
      </c>
      <c r="J184" s="5">
        <v>500000</v>
      </c>
      <c r="K184" t="s">
        <v>114</v>
      </c>
      <c r="L184" t="s">
        <v>117</v>
      </c>
      <c r="N184" s="6">
        <v>1</v>
      </c>
      <c r="O184" s="6">
        <v>0</v>
      </c>
      <c r="P184" s="6">
        <v>0</v>
      </c>
      <c r="Q184" s="5">
        <f t="shared" si="8"/>
        <v>500000</v>
      </c>
      <c r="R184" s="5">
        <f t="shared" si="9"/>
        <v>0</v>
      </c>
      <c r="S184" s="5">
        <f t="shared" si="10"/>
        <v>0</v>
      </c>
      <c r="T184" s="7">
        <f t="shared" si="11"/>
        <v>500000</v>
      </c>
    </row>
    <row r="185" spans="1:20" x14ac:dyDescent="0.35">
      <c r="A185" t="s">
        <v>821</v>
      </c>
      <c r="B185" t="s">
        <v>822</v>
      </c>
      <c r="C185" t="s">
        <v>29</v>
      </c>
      <c r="D185" t="s">
        <v>42</v>
      </c>
      <c r="E185" t="s">
        <v>64</v>
      </c>
      <c r="F185" t="s">
        <v>86</v>
      </c>
      <c r="G185">
        <v>2022</v>
      </c>
      <c r="H185" t="s">
        <v>823</v>
      </c>
      <c r="I185" t="s">
        <v>111</v>
      </c>
      <c r="J185" s="5">
        <v>290000</v>
      </c>
      <c r="N185" s="6">
        <v>0</v>
      </c>
      <c r="O185" s="6">
        <v>0</v>
      </c>
      <c r="P185" s="6">
        <v>0</v>
      </c>
      <c r="Q185" s="5">
        <f t="shared" si="8"/>
        <v>0</v>
      </c>
      <c r="R185" s="5">
        <f t="shared" si="9"/>
        <v>0</v>
      </c>
      <c r="S185" s="5">
        <f t="shared" si="10"/>
        <v>0</v>
      </c>
      <c r="T185" s="7">
        <f t="shared" si="11"/>
        <v>0</v>
      </c>
    </row>
    <row r="186" spans="1:20" x14ac:dyDescent="0.35">
      <c r="A186" t="s">
        <v>318</v>
      </c>
      <c r="B186" t="s">
        <v>824</v>
      </c>
      <c r="C186" t="s">
        <v>29</v>
      </c>
      <c r="D186" t="s">
        <v>42</v>
      </c>
      <c r="E186" t="s">
        <v>62</v>
      </c>
      <c r="F186" t="s">
        <v>81</v>
      </c>
      <c r="G186">
        <v>2022</v>
      </c>
      <c r="H186" t="s">
        <v>709</v>
      </c>
      <c r="I186" t="s">
        <v>111</v>
      </c>
      <c r="J186" s="5">
        <v>200000</v>
      </c>
      <c r="K186" t="s">
        <v>114</v>
      </c>
      <c r="L186" t="s">
        <v>135</v>
      </c>
      <c r="N186" s="6">
        <v>1</v>
      </c>
      <c r="O186" s="6">
        <v>0</v>
      </c>
      <c r="P186" s="6">
        <v>0</v>
      </c>
      <c r="Q186" s="5">
        <f t="shared" si="8"/>
        <v>200000</v>
      </c>
      <c r="R186" s="5">
        <f t="shared" si="9"/>
        <v>0</v>
      </c>
      <c r="S186" s="5">
        <f t="shared" si="10"/>
        <v>0</v>
      </c>
      <c r="T186" s="7">
        <f t="shared" si="11"/>
        <v>200000</v>
      </c>
    </row>
    <row r="187" spans="1:20" x14ac:dyDescent="0.35">
      <c r="A187" t="s">
        <v>319</v>
      </c>
      <c r="B187" t="s">
        <v>825</v>
      </c>
      <c r="C187" t="s">
        <v>29</v>
      </c>
      <c r="D187" t="s">
        <v>42</v>
      </c>
      <c r="E187" t="s">
        <v>62</v>
      </c>
      <c r="F187" t="s">
        <v>81</v>
      </c>
      <c r="G187">
        <v>2022</v>
      </c>
      <c r="H187" t="s">
        <v>780</v>
      </c>
      <c r="I187" t="s">
        <v>111</v>
      </c>
      <c r="J187" s="5">
        <v>1900000</v>
      </c>
      <c r="K187" t="s">
        <v>114</v>
      </c>
      <c r="L187" t="s">
        <v>135</v>
      </c>
      <c r="N187" s="6">
        <v>1</v>
      </c>
      <c r="O187" s="6">
        <v>0</v>
      </c>
      <c r="P187" s="6">
        <v>0</v>
      </c>
      <c r="Q187" s="5">
        <f t="shared" si="8"/>
        <v>1900000</v>
      </c>
      <c r="R187" s="5">
        <f t="shared" si="9"/>
        <v>0</v>
      </c>
      <c r="S187" s="5">
        <f t="shared" si="10"/>
        <v>0</v>
      </c>
      <c r="T187" s="7">
        <f t="shared" si="11"/>
        <v>1900000</v>
      </c>
    </row>
    <row r="188" spans="1:20" x14ac:dyDescent="0.35">
      <c r="A188" t="s">
        <v>826</v>
      </c>
      <c r="B188" t="s">
        <v>827</v>
      </c>
      <c r="C188" t="s">
        <v>29</v>
      </c>
      <c r="D188" t="s">
        <v>42</v>
      </c>
      <c r="E188" t="s">
        <v>67</v>
      </c>
      <c r="F188" t="s">
        <v>84</v>
      </c>
      <c r="G188">
        <v>2022</v>
      </c>
      <c r="H188" t="s">
        <v>828</v>
      </c>
      <c r="I188" t="s">
        <v>111</v>
      </c>
      <c r="J188" s="5">
        <v>300000</v>
      </c>
      <c r="N188" s="6">
        <v>0</v>
      </c>
      <c r="O188" s="6">
        <v>0</v>
      </c>
      <c r="P188" s="6">
        <v>0</v>
      </c>
      <c r="Q188" s="5">
        <f t="shared" si="8"/>
        <v>0</v>
      </c>
      <c r="R188" s="5">
        <f t="shared" si="9"/>
        <v>0</v>
      </c>
      <c r="S188" s="5">
        <f t="shared" si="10"/>
        <v>0</v>
      </c>
      <c r="T188" s="7">
        <f t="shared" si="11"/>
        <v>0</v>
      </c>
    </row>
    <row r="189" spans="1:20" x14ac:dyDescent="0.35">
      <c r="A189" t="s">
        <v>320</v>
      </c>
      <c r="B189" t="s">
        <v>829</v>
      </c>
      <c r="C189" t="s">
        <v>29</v>
      </c>
      <c r="D189" t="s">
        <v>42</v>
      </c>
      <c r="E189" t="s">
        <v>65</v>
      </c>
      <c r="F189" t="s">
        <v>90</v>
      </c>
      <c r="G189">
        <v>2022</v>
      </c>
      <c r="H189" t="s">
        <v>641</v>
      </c>
      <c r="I189" t="s">
        <v>111</v>
      </c>
      <c r="J189" s="5">
        <v>450000</v>
      </c>
      <c r="K189" t="s">
        <v>115</v>
      </c>
      <c r="L189" t="s">
        <v>118</v>
      </c>
      <c r="M189" t="s">
        <v>125</v>
      </c>
      <c r="N189" s="6">
        <v>0</v>
      </c>
      <c r="O189" s="6">
        <v>0</v>
      </c>
      <c r="P189" s="6">
        <v>1</v>
      </c>
      <c r="Q189" s="5">
        <f t="shared" si="8"/>
        <v>0</v>
      </c>
      <c r="R189" s="5">
        <f t="shared" si="9"/>
        <v>0</v>
      </c>
      <c r="S189" s="5">
        <f t="shared" si="10"/>
        <v>450000</v>
      </c>
      <c r="T189" s="7">
        <f t="shared" si="11"/>
        <v>450000</v>
      </c>
    </row>
    <row r="190" spans="1:20" x14ac:dyDescent="0.35">
      <c r="A190" t="s">
        <v>830</v>
      </c>
      <c r="B190" t="s">
        <v>831</v>
      </c>
      <c r="C190" t="s">
        <v>29</v>
      </c>
      <c r="D190" t="s">
        <v>42</v>
      </c>
      <c r="E190" t="s">
        <v>63</v>
      </c>
      <c r="F190" t="s">
        <v>83</v>
      </c>
      <c r="G190">
        <v>2022</v>
      </c>
      <c r="H190" t="s">
        <v>785</v>
      </c>
      <c r="I190" t="s">
        <v>111</v>
      </c>
      <c r="J190" s="5">
        <v>150000</v>
      </c>
      <c r="N190" s="6">
        <v>0</v>
      </c>
      <c r="O190" s="6">
        <v>0</v>
      </c>
      <c r="P190" s="6">
        <v>0</v>
      </c>
      <c r="Q190" s="5">
        <f t="shared" si="8"/>
        <v>0</v>
      </c>
      <c r="R190" s="5">
        <f t="shared" si="9"/>
        <v>0</v>
      </c>
      <c r="S190" s="5">
        <f t="shared" si="10"/>
        <v>0</v>
      </c>
      <c r="T190" s="7">
        <f t="shared" si="11"/>
        <v>0</v>
      </c>
    </row>
    <row r="191" spans="1:20" x14ac:dyDescent="0.35">
      <c r="A191" t="s">
        <v>832</v>
      </c>
      <c r="B191" t="s">
        <v>833</v>
      </c>
      <c r="C191" t="s">
        <v>29</v>
      </c>
      <c r="D191" t="s">
        <v>42</v>
      </c>
      <c r="E191" t="s">
        <v>64</v>
      </c>
      <c r="F191" t="s">
        <v>77</v>
      </c>
      <c r="G191">
        <v>2022</v>
      </c>
      <c r="H191" t="s">
        <v>627</v>
      </c>
      <c r="I191" t="s">
        <v>111</v>
      </c>
      <c r="J191" s="5">
        <v>1050000</v>
      </c>
      <c r="N191" s="6">
        <v>0</v>
      </c>
      <c r="O191" s="6">
        <v>0</v>
      </c>
      <c r="P191" s="6">
        <v>0</v>
      </c>
      <c r="Q191" s="5">
        <f t="shared" si="8"/>
        <v>0</v>
      </c>
      <c r="R191" s="5">
        <f t="shared" si="9"/>
        <v>0</v>
      </c>
      <c r="S191" s="5">
        <f t="shared" si="10"/>
        <v>0</v>
      </c>
      <c r="T191" s="7">
        <f t="shared" si="11"/>
        <v>0</v>
      </c>
    </row>
    <row r="192" spans="1:20" x14ac:dyDescent="0.35">
      <c r="A192" t="s">
        <v>834</v>
      </c>
      <c r="B192" t="s">
        <v>835</v>
      </c>
      <c r="C192" t="s">
        <v>29</v>
      </c>
      <c r="D192" t="s">
        <v>42</v>
      </c>
      <c r="E192" t="s">
        <v>63</v>
      </c>
      <c r="F192" t="s">
        <v>73</v>
      </c>
      <c r="G192">
        <v>2022</v>
      </c>
      <c r="H192" t="s">
        <v>746</v>
      </c>
      <c r="I192" t="s">
        <v>111</v>
      </c>
      <c r="J192" s="5">
        <v>100000</v>
      </c>
      <c r="N192" s="6">
        <v>0</v>
      </c>
      <c r="O192" s="6">
        <v>0</v>
      </c>
      <c r="P192" s="6">
        <v>0</v>
      </c>
      <c r="Q192" s="5">
        <f t="shared" si="8"/>
        <v>0</v>
      </c>
      <c r="R192" s="5">
        <f t="shared" si="9"/>
        <v>0</v>
      </c>
      <c r="S192" s="5">
        <f t="shared" si="10"/>
        <v>0</v>
      </c>
      <c r="T192" s="7">
        <f t="shared" si="11"/>
        <v>0</v>
      </c>
    </row>
    <row r="193" spans="1:20" x14ac:dyDescent="0.35">
      <c r="A193" t="s">
        <v>836</v>
      </c>
      <c r="B193" t="s">
        <v>837</v>
      </c>
      <c r="C193" t="s">
        <v>29</v>
      </c>
      <c r="D193" t="s">
        <v>42</v>
      </c>
      <c r="E193" t="s">
        <v>64</v>
      </c>
      <c r="F193" t="s">
        <v>74</v>
      </c>
      <c r="G193">
        <v>2022</v>
      </c>
      <c r="H193" t="s">
        <v>838</v>
      </c>
      <c r="I193" t="s">
        <v>111</v>
      </c>
      <c r="J193" s="5">
        <v>225000</v>
      </c>
      <c r="N193" s="6">
        <v>0</v>
      </c>
      <c r="O193" s="6">
        <v>0</v>
      </c>
      <c r="P193" s="6">
        <v>0</v>
      </c>
      <c r="Q193" s="5">
        <f t="shared" si="8"/>
        <v>0</v>
      </c>
      <c r="R193" s="5">
        <f t="shared" si="9"/>
        <v>0</v>
      </c>
      <c r="S193" s="5">
        <f t="shared" si="10"/>
        <v>0</v>
      </c>
      <c r="T193" s="7">
        <f t="shared" si="11"/>
        <v>0</v>
      </c>
    </row>
    <row r="194" spans="1:20" x14ac:dyDescent="0.35">
      <c r="A194" t="s">
        <v>321</v>
      </c>
      <c r="B194" t="s">
        <v>839</v>
      </c>
      <c r="C194" t="s">
        <v>29</v>
      </c>
      <c r="D194" t="s">
        <v>42</v>
      </c>
      <c r="E194" t="s">
        <v>62</v>
      </c>
      <c r="F194" t="s">
        <v>76</v>
      </c>
      <c r="G194">
        <v>2022</v>
      </c>
      <c r="H194" t="s">
        <v>840</v>
      </c>
      <c r="I194" t="s">
        <v>111</v>
      </c>
      <c r="J194" s="5">
        <v>1300000</v>
      </c>
      <c r="K194" t="s">
        <v>114</v>
      </c>
      <c r="L194" t="s">
        <v>117</v>
      </c>
      <c r="N194" s="6">
        <v>1</v>
      </c>
      <c r="O194" s="6">
        <v>0</v>
      </c>
      <c r="P194" s="6">
        <v>0</v>
      </c>
      <c r="Q194" s="5">
        <f t="shared" ref="Q194:Q257" si="12">N194*J194</f>
        <v>1300000</v>
      </c>
      <c r="R194" s="5">
        <f t="shared" ref="R194:R257" si="13">O194*J194</f>
        <v>0</v>
      </c>
      <c r="S194" s="5">
        <f t="shared" ref="S194:S257" si="14">P194*J194</f>
        <v>0</v>
      </c>
      <c r="T194" s="7">
        <f t="shared" ref="T194:T257" si="15">SUM(Q194:S194)</f>
        <v>1300000</v>
      </c>
    </row>
    <row r="195" spans="1:20" x14ac:dyDescent="0.35">
      <c r="A195" t="s">
        <v>841</v>
      </c>
      <c r="B195" t="s">
        <v>842</v>
      </c>
      <c r="C195" t="s">
        <v>29</v>
      </c>
      <c r="D195" t="s">
        <v>42</v>
      </c>
      <c r="E195" t="s">
        <v>64</v>
      </c>
      <c r="F195" t="s">
        <v>74</v>
      </c>
      <c r="G195">
        <v>2022</v>
      </c>
      <c r="H195" t="s">
        <v>843</v>
      </c>
      <c r="I195" t="s">
        <v>111</v>
      </c>
      <c r="J195" s="5">
        <v>700000</v>
      </c>
      <c r="N195" s="6">
        <v>0</v>
      </c>
      <c r="O195" s="6">
        <v>0</v>
      </c>
      <c r="P195" s="6">
        <v>0</v>
      </c>
      <c r="Q195" s="5">
        <f t="shared" si="12"/>
        <v>0</v>
      </c>
      <c r="R195" s="5">
        <f t="shared" si="13"/>
        <v>0</v>
      </c>
      <c r="S195" s="5">
        <f t="shared" si="14"/>
        <v>0</v>
      </c>
      <c r="T195" s="7">
        <f t="shared" si="15"/>
        <v>0</v>
      </c>
    </row>
    <row r="196" spans="1:20" x14ac:dyDescent="0.35">
      <c r="A196" t="s">
        <v>844</v>
      </c>
      <c r="B196" t="s">
        <v>845</v>
      </c>
      <c r="C196" t="s">
        <v>29</v>
      </c>
      <c r="D196" t="s">
        <v>42</v>
      </c>
      <c r="E196" t="s">
        <v>63</v>
      </c>
      <c r="F196" t="s">
        <v>75</v>
      </c>
      <c r="G196">
        <v>2022</v>
      </c>
      <c r="H196" t="s">
        <v>519</v>
      </c>
      <c r="I196" t="s">
        <v>111</v>
      </c>
      <c r="J196" s="5">
        <v>800000</v>
      </c>
      <c r="N196" s="6">
        <v>0</v>
      </c>
      <c r="O196" s="6">
        <v>0</v>
      </c>
      <c r="P196" s="6">
        <v>0</v>
      </c>
      <c r="Q196" s="5">
        <f t="shared" si="12"/>
        <v>0</v>
      </c>
      <c r="R196" s="5">
        <f t="shared" si="13"/>
        <v>0</v>
      </c>
      <c r="S196" s="5">
        <f t="shared" si="14"/>
        <v>0</v>
      </c>
      <c r="T196" s="7">
        <f t="shared" si="15"/>
        <v>0</v>
      </c>
    </row>
    <row r="197" spans="1:20" x14ac:dyDescent="0.35">
      <c r="A197" t="s">
        <v>846</v>
      </c>
      <c r="B197" t="s">
        <v>847</v>
      </c>
      <c r="C197" t="s">
        <v>29</v>
      </c>
      <c r="D197" t="s">
        <v>42</v>
      </c>
      <c r="E197" t="s">
        <v>63</v>
      </c>
      <c r="F197" t="s">
        <v>89</v>
      </c>
      <c r="G197">
        <v>2022</v>
      </c>
      <c r="H197" t="s">
        <v>524</v>
      </c>
      <c r="I197" t="s">
        <v>111</v>
      </c>
      <c r="J197" s="5">
        <v>100000</v>
      </c>
      <c r="N197" s="6">
        <v>0</v>
      </c>
      <c r="O197" s="6">
        <v>0</v>
      </c>
      <c r="P197" s="6">
        <v>0</v>
      </c>
      <c r="Q197" s="5">
        <f t="shared" si="12"/>
        <v>0</v>
      </c>
      <c r="R197" s="5">
        <f t="shared" si="13"/>
        <v>0</v>
      </c>
      <c r="S197" s="5">
        <f t="shared" si="14"/>
        <v>0</v>
      </c>
      <c r="T197" s="7">
        <f t="shared" si="15"/>
        <v>0</v>
      </c>
    </row>
    <row r="198" spans="1:20" x14ac:dyDescent="0.35">
      <c r="A198" t="s">
        <v>848</v>
      </c>
      <c r="B198" t="s">
        <v>849</v>
      </c>
      <c r="C198" t="s">
        <v>29</v>
      </c>
      <c r="D198" t="s">
        <v>42</v>
      </c>
      <c r="E198" t="s">
        <v>63</v>
      </c>
      <c r="F198" t="s">
        <v>89</v>
      </c>
      <c r="G198">
        <v>2022</v>
      </c>
      <c r="H198" t="s">
        <v>769</v>
      </c>
      <c r="I198" t="s">
        <v>111</v>
      </c>
      <c r="J198" s="5">
        <v>150000</v>
      </c>
      <c r="N198" s="6">
        <v>0</v>
      </c>
      <c r="O198" s="6">
        <v>0</v>
      </c>
      <c r="P198" s="6">
        <v>0</v>
      </c>
      <c r="Q198" s="5">
        <f t="shared" si="12"/>
        <v>0</v>
      </c>
      <c r="R198" s="5">
        <f t="shared" si="13"/>
        <v>0</v>
      </c>
      <c r="S198" s="5">
        <f t="shared" si="14"/>
        <v>0</v>
      </c>
      <c r="T198" s="7">
        <f t="shared" si="15"/>
        <v>0</v>
      </c>
    </row>
    <row r="199" spans="1:20" x14ac:dyDescent="0.35">
      <c r="A199" t="s">
        <v>850</v>
      </c>
      <c r="B199" t="s">
        <v>851</v>
      </c>
      <c r="C199" t="s">
        <v>29</v>
      </c>
      <c r="D199" t="s">
        <v>42</v>
      </c>
      <c r="E199" t="s">
        <v>64</v>
      </c>
      <c r="F199" t="s">
        <v>77</v>
      </c>
      <c r="G199">
        <v>2022</v>
      </c>
      <c r="H199" t="s">
        <v>519</v>
      </c>
      <c r="I199" t="s">
        <v>111</v>
      </c>
      <c r="J199" s="5">
        <v>250000</v>
      </c>
      <c r="N199" s="6">
        <v>0</v>
      </c>
      <c r="O199" s="6">
        <v>0</v>
      </c>
      <c r="P199" s="6">
        <v>0</v>
      </c>
      <c r="Q199" s="5">
        <f t="shared" si="12"/>
        <v>0</v>
      </c>
      <c r="R199" s="5">
        <f t="shared" si="13"/>
        <v>0</v>
      </c>
      <c r="S199" s="5">
        <f t="shared" si="14"/>
        <v>0</v>
      </c>
      <c r="T199" s="7">
        <f t="shared" si="15"/>
        <v>0</v>
      </c>
    </row>
    <row r="200" spans="1:20" x14ac:dyDescent="0.35">
      <c r="A200" t="s">
        <v>322</v>
      </c>
      <c r="B200" t="s">
        <v>852</v>
      </c>
      <c r="C200" t="s">
        <v>29</v>
      </c>
      <c r="D200" t="s">
        <v>42</v>
      </c>
      <c r="E200" t="s">
        <v>65</v>
      </c>
      <c r="F200" t="s">
        <v>90</v>
      </c>
      <c r="G200">
        <v>2022</v>
      </c>
      <c r="H200" t="s">
        <v>661</v>
      </c>
      <c r="I200" t="s">
        <v>111</v>
      </c>
      <c r="J200" s="5">
        <v>600000</v>
      </c>
      <c r="K200" t="s">
        <v>115</v>
      </c>
      <c r="L200" t="s">
        <v>117</v>
      </c>
      <c r="M200" t="s">
        <v>120</v>
      </c>
      <c r="N200" s="6">
        <v>0</v>
      </c>
      <c r="O200" s="6">
        <v>0</v>
      </c>
      <c r="P200" s="6">
        <v>1</v>
      </c>
      <c r="Q200" s="5">
        <f t="shared" si="12"/>
        <v>0</v>
      </c>
      <c r="R200" s="5">
        <f t="shared" si="13"/>
        <v>0</v>
      </c>
      <c r="S200" s="5">
        <f t="shared" si="14"/>
        <v>600000</v>
      </c>
      <c r="T200" s="7">
        <f t="shared" si="15"/>
        <v>600000</v>
      </c>
    </row>
    <row r="201" spans="1:20" x14ac:dyDescent="0.35">
      <c r="A201" t="s">
        <v>853</v>
      </c>
      <c r="B201" t="s">
        <v>854</v>
      </c>
      <c r="C201" t="s">
        <v>29</v>
      </c>
      <c r="D201" t="s">
        <v>42</v>
      </c>
      <c r="E201" t="s">
        <v>64</v>
      </c>
      <c r="F201" t="s">
        <v>87</v>
      </c>
      <c r="G201">
        <v>2022</v>
      </c>
      <c r="H201" t="s">
        <v>526</v>
      </c>
      <c r="I201" t="s">
        <v>111</v>
      </c>
      <c r="J201" s="5">
        <v>368421</v>
      </c>
      <c r="N201" s="6">
        <v>0</v>
      </c>
      <c r="O201" s="6">
        <v>0</v>
      </c>
      <c r="P201" s="6">
        <v>0</v>
      </c>
      <c r="Q201" s="5">
        <f t="shared" si="12"/>
        <v>0</v>
      </c>
      <c r="R201" s="5">
        <f t="shared" si="13"/>
        <v>0</v>
      </c>
      <c r="S201" s="5">
        <f t="shared" si="14"/>
        <v>0</v>
      </c>
      <c r="T201" s="7">
        <f t="shared" si="15"/>
        <v>0</v>
      </c>
    </row>
    <row r="202" spans="1:20" x14ac:dyDescent="0.35">
      <c r="A202" t="s">
        <v>855</v>
      </c>
      <c r="B202" t="s">
        <v>856</v>
      </c>
      <c r="C202" t="s">
        <v>29</v>
      </c>
      <c r="D202" t="s">
        <v>42</v>
      </c>
      <c r="E202" t="s">
        <v>64</v>
      </c>
      <c r="F202" t="s">
        <v>91</v>
      </c>
      <c r="G202">
        <v>2022</v>
      </c>
      <c r="H202" t="s">
        <v>857</v>
      </c>
      <c r="I202" t="s">
        <v>111</v>
      </c>
      <c r="J202" s="5">
        <v>250000</v>
      </c>
      <c r="N202" s="6">
        <v>0</v>
      </c>
      <c r="O202" s="6">
        <v>0</v>
      </c>
      <c r="P202" s="6">
        <v>0</v>
      </c>
      <c r="Q202" s="5">
        <f t="shared" si="12"/>
        <v>0</v>
      </c>
      <c r="R202" s="5">
        <f t="shared" si="13"/>
        <v>0</v>
      </c>
      <c r="S202" s="5">
        <f t="shared" si="14"/>
        <v>0</v>
      </c>
      <c r="T202" s="7">
        <f t="shared" si="15"/>
        <v>0</v>
      </c>
    </row>
    <row r="203" spans="1:20" x14ac:dyDescent="0.35">
      <c r="A203" t="s">
        <v>858</v>
      </c>
      <c r="B203" t="s">
        <v>859</v>
      </c>
      <c r="C203" t="s">
        <v>29</v>
      </c>
      <c r="D203" t="s">
        <v>42</v>
      </c>
      <c r="E203" t="s">
        <v>63</v>
      </c>
      <c r="F203" t="s">
        <v>83</v>
      </c>
      <c r="G203">
        <v>2022</v>
      </c>
      <c r="H203" t="s">
        <v>860</v>
      </c>
      <c r="I203" t="s">
        <v>111</v>
      </c>
      <c r="J203" s="5">
        <v>350000</v>
      </c>
      <c r="N203" s="6">
        <v>0</v>
      </c>
      <c r="O203" s="6">
        <v>0</v>
      </c>
      <c r="P203" s="6">
        <v>0</v>
      </c>
      <c r="Q203" s="5">
        <f t="shared" si="12"/>
        <v>0</v>
      </c>
      <c r="R203" s="5">
        <f t="shared" si="13"/>
        <v>0</v>
      </c>
      <c r="S203" s="5">
        <f t="shared" si="14"/>
        <v>0</v>
      </c>
      <c r="T203" s="7">
        <f t="shared" si="15"/>
        <v>0</v>
      </c>
    </row>
    <row r="204" spans="1:20" x14ac:dyDescent="0.35">
      <c r="A204" t="s">
        <v>861</v>
      </c>
      <c r="B204" t="s">
        <v>862</v>
      </c>
      <c r="C204" t="s">
        <v>29</v>
      </c>
      <c r="D204" t="s">
        <v>42</v>
      </c>
      <c r="E204" t="s">
        <v>63</v>
      </c>
      <c r="F204" t="s">
        <v>75</v>
      </c>
      <c r="G204">
        <v>2022</v>
      </c>
      <c r="H204" t="s">
        <v>661</v>
      </c>
      <c r="I204" t="s">
        <v>111</v>
      </c>
      <c r="J204" s="5">
        <v>450000</v>
      </c>
      <c r="N204" s="6">
        <v>0</v>
      </c>
      <c r="O204" s="6">
        <v>0</v>
      </c>
      <c r="P204" s="6">
        <v>0</v>
      </c>
      <c r="Q204" s="5">
        <f t="shared" si="12"/>
        <v>0</v>
      </c>
      <c r="R204" s="5">
        <f t="shared" si="13"/>
        <v>0</v>
      </c>
      <c r="S204" s="5">
        <f t="shared" si="14"/>
        <v>0</v>
      </c>
      <c r="T204" s="7">
        <f t="shared" si="15"/>
        <v>0</v>
      </c>
    </row>
    <row r="205" spans="1:20" x14ac:dyDescent="0.35">
      <c r="A205" t="s">
        <v>863</v>
      </c>
      <c r="B205" t="s">
        <v>864</v>
      </c>
      <c r="C205" t="s">
        <v>29</v>
      </c>
      <c r="D205" t="s">
        <v>42</v>
      </c>
      <c r="E205" t="s">
        <v>63</v>
      </c>
      <c r="F205" t="s">
        <v>89</v>
      </c>
      <c r="G205">
        <v>2022</v>
      </c>
      <c r="H205" t="s">
        <v>746</v>
      </c>
      <c r="I205" t="s">
        <v>111</v>
      </c>
      <c r="J205" s="5">
        <v>280000</v>
      </c>
      <c r="N205" s="6">
        <v>0</v>
      </c>
      <c r="O205" s="6">
        <v>0</v>
      </c>
      <c r="P205" s="6">
        <v>0</v>
      </c>
      <c r="Q205" s="5">
        <f t="shared" si="12"/>
        <v>0</v>
      </c>
      <c r="R205" s="5">
        <f t="shared" si="13"/>
        <v>0</v>
      </c>
      <c r="S205" s="5">
        <f t="shared" si="14"/>
        <v>0</v>
      </c>
      <c r="T205" s="7">
        <f t="shared" si="15"/>
        <v>0</v>
      </c>
    </row>
    <row r="206" spans="1:20" x14ac:dyDescent="0.35">
      <c r="A206" t="s">
        <v>323</v>
      </c>
      <c r="B206" t="s">
        <v>865</v>
      </c>
      <c r="C206" t="s">
        <v>27</v>
      </c>
      <c r="D206" t="s">
        <v>43</v>
      </c>
      <c r="E206" t="s">
        <v>65</v>
      </c>
      <c r="F206" t="s">
        <v>79</v>
      </c>
      <c r="G206">
        <v>2022</v>
      </c>
      <c r="H206" t="s">
        <v>775</v>
      </c>
      <c r="I206" t="s">
        <v>111</v>
      </c>
      <c r="J206" s="5">
        <v>300000000</v>
      </c>
      <c r="K206" t="s">
        <v>114</v>
      </c>
      <c r="L206" t="s">
        <v>117</v>
      </c>
      <c r="N206" s="6">
        <v>1</v>
      </c>
      <c r="O206" s="6">
        <v>0</v>
      </c>
      <c r="P206" s="6">
        <v>0</v>
      </c>
      <c r="Q206" s="5">
        <f t="shared" si="12"/>
        <v>300000000</v>
      </c>
      <c r="R206" s="5">
        <f t="shared" si="13"/>
        <v>0</v>
      </c>
      <c r="S206" s="5">
        <f t="shared" si="14"/>
        <v>0</v>
      </c>
      <c r="T206" s="7">
        <f t="shared" si="15"/>
        <v>300000000</v>
      </c>
    </row>
    <row r="207" spans="1:20" x14ac:dyDescent="0.35">
      <c r="A207" t="s">
        <v>324</v>
      </c>
      <c r="B207" t="s">
        <v>866</v>
      </c>
      <c r="C207" t="s">
        <v>29</v>
      </c>
      <c r="D207" t="s">
        <v>43</v>
      </c>
      <c r="E207" t="s">
        <v>63</v>
      </c>
      <c r="F207" t="s">
        <v>73</v>
      </c>
      <c r="G207">
        <v>2022</v>
      </c>
      <c r="H207" t="s">
        <v>637</v>
      </c>
      <c r="I207" t="s">
        <v>111</v>
      </c>
      <c r="J207" s="5">
        <v>200000</v>
      </c>
      <c r="K207" t="s">
        <v>115</v>
      </c>
      <c r="L207" t="s">
        <v>138</v>
      </c>
      <c r="M207" t="s">
        <v>325</v>
      </c>
      <c r="N207" s="6">
        <v>0</v>
      </c>
      <c r="O207" s="6">
        <v>0</v>
      </c>
      <c r="P207" s="6">
        <v>0.5</v>
      </c>
      <c r="Q207" s="5">
        <f t="shared" si="12"/>
        <v>0</v>
      </c>
      <c r="R207" s="5">
        <f t="shared" si="13"/>
        <v>0</v>
      </c>
      <c r="S207" s="5">
        <f t="shared" si="14"/>
        <v>100000</v>
      </c>
      <c r="T207" s="7">
        <f t="shared" si="15"/>
        <v>100000</v>
      </c>
    </row>
    <row r="208" spans="1:20" x14ac:dyDescent="0.35">
      <c r="A208" t="s">
        <v>867</v>
      </c>
      <c r="B208" t="s">
        <v>19</v>
      </c>
      <c r="C208" t="s">
        <v>29</v>
      </c>
      <c r="D208" t="s">
        <v>43</v>
      </c>
      <c r="E208" t="s">
        <v>68</v>
      </c>
      <c r="F208" t="s">
        <v>92</v>
      </c>
      <c r="G208">
        <v>2022</v>
      </c>
      <c r="H208" t="s">
        <v>590</v>
      </c>
      <c r="I208" t="s">
        <v>111</v>
      </c>
      <c r="J208" s="5">
        <v>332626</v>
      </c>
      <c r="N208" s="6">
        <v>0</v>
      </c>
      <c r="O208" s="6">
        <v>0</v>
      </c>
      <c r="P208" s="6">
        <v>0</v>
      </c>
      <c r="Q208" s="5">
        <f t="shared" si="12"/>
        <v>0</v>
      </c>
      <c r="R208" s="5">
        <f t="shared" si="13"/>
        <v>0</v>
      </c>
      <c r="S208" s="5">
        <f t="shared" si="14"/>
        <v>0</v>
      </c>
      <c r="T208" s="7">
        <f t="shared" si="15"/>
        <v>0</v>
      </c>
    </row>
    <row r="209" spans="1:20" x14ac:dyDescent="0.35">
      <c r="A209" t="s">
        <v>868</v>
      </c>
      <c r="B209" t="s">
        <v>869</v>
      </c>
      <c r="C209" t="s">
        <v>29</v>
      </c>
      <c r="D209" t="s">
        <v>43</v>
      </c>
      <c r="E209" t="s">
        <v>63</v>
      </c>
      <c r="F209" t="s">
        <v>83</v>
      </c>
      <c r="G209">
        <v>2022</v>
      </c>
      <c r="H209" t="s">
        <v>743</v>
      </c>
      <c r="I209" t="s">
        <v>111</v>
      </c>
      <c r="J209" s="5">
        <v>150000</v>
      </c>
      <c r="N209" s="6">
        <v>0</v>
      </c>
      <c r="O209" s="6">
        <v>0</v>
      </c>
      <c r="P209" s="6">
        <v>0</v>
      </c>
      <c r="Q209" s="5">
        <f t="shared" si="12"/>
        <v>0</v>
      </c>
      <c r="R209" s="5">
        <f t="shared" si="13"/>
        <v>0</v>
      </c>
      <c r="S209" s="5">
        <f t="shared" si="14"/>
        <v>0</v>
      </c>
      <c r="T209" s="7">
        <f t="shared" si="15"/>
        <v>0</v>
      </c>
    </row>
    <row r="210" spans="1:20" x14ac:dyDescent="0.35">
      <c r="A210" t="s">
        <v>870</v>
      </c>
      <c r="B210" t="s">
        <v>871</v>
      </c>
      <c r="C210" t="s">
        <v>29</v>
      </c>
      <c r="D210" t="s">
        <v>43</v>
      </c>
      <c r="E210" t="s">
        <v>62</v>
      </c>
      <c r="F210" t="s">
        <v>72</v>
      </c>
      <c r="G210">
        <v>2022</v>
      </c>
      <c r="H210" t="s">
        <v>583</v>
      </c>
      <c r="I210" t="s">
        <v>111</v>
      </c>
      <c r="J210" s="5">
        <v>150000</v>
      </c>
      <c r="N210" s="6">
        <v>0</v>
      </c>
      <c r="O210" s="6">
        <v>0</v>
      </c>
      <c r="P210" s="6">
        <v>0</v>
      </c>
      <c r="Q210" s="5">
        <f t="shared" si="12"/>
        <v>0</v>
      </c>
      <c r="R210" s="5">
        <f t="shared" si="13"/>
        <v>0</v>
      </c>
      <c r="S210" s="5">
        <f t="shared" si="14"/>
        <v>0</v>
      </c>
      <c r="T210" s="7">
        <f t="shared" si="15"/>
        <v>0</v>
      </c>
    </row>
    <row r="211" spans="1:20" x14ac:dyDescent="0.35">
      <c r="A211" t="s">
        <v>872</v>
      </c>
      <c r="B211" t="s">
        <v>873</v>
      </c>
      <c r="C211" t="s">
        <v>29</v>
      </c>
      <c r="D211" t="s">
        <v>43</v>
      </c>
      <c r="E211" t="s">
        <v>64</v>
      </c>
      <c r="F211" t="s">
        <v>87</v>
      </c>
      <c r="G211">
        <v>2022</v>
      </c>
      <c r="H211" t="s">
        <v>672</v>
      </c>
      <c r="I211" t="s">
        <v>111</v>
      </c>
      <c r="J211" s="5">
        <v>200000</v>
      </c>
      <c r="N211" s="6">
        <v>0</v>
      </c>
      <c r="O211" s="6">
        <v>0</v>
      </c>
      <c r="P211" s="6">
        <v>0</v>
      </c>
      <c r="Q211" s="5">
        <f t="shared" si="12"/>
        <v>0</v>
      </c>
      <c r="R211" s="5">
        <f t="shared" si="13"/>
        <v>0</v>
      </c>
      <c r="S211" s="5">
        <f t="shared" si="14"/>
        <v>0</v>
      </c>
      <c r="T211" s="7">
        <f t="shared" si="15"/>
        <v>0</v>
      </c>
    </row>
    <row r="212" spans="1:20" x14ac:dyDescent="0.35">
      <c r="A212" t="s">
        <v>326</v>
      </c>
      <c r="B212" t="s">
        <v>874</v>
      </c>
      <c r="C212" t="s">
        <v>29</v>
      </c>
      <c r="D212" t="s">
        <v>43</v>
      </c>
      <c r="E212" t="s">
        <v>62</v>
      </c>
      <c r="F212" t="s">
        <v>76</v>
      </c>
      <c r="G212">
        <v>2022</v>
      </c>
      <c r="H212" t="s">
        <v>875</v>
      </c>
      <c r="I212" t="s">
        <v>111</v>
      </c>
      <c r="J212" s="5">
        <v>400000</v>
      </c>
      <c r="K212" t="s">
        <v>114</v>
      </c>
      <c r="L212" t="s">
        <v>117</v>
      </c>
      <c r="N212" s="6">
        <v>0.125</v>
      </c>
      <c r="O212" s="6">
        <v>0</v>
      </c>
      <c r="P212" s="6">
        <v>0</v>
      </c>
      <c r="Q212" s="5">
        <f t="shared" si="12"/>
        <v>50000</v>
      </c>
      <c r="R212" s="5">
        <f t="shared" si="13"/>
        <v>0</v>
      </c>
      <c r="S212" s="5">
        <f t="shared" si="14"/>
        <v>0</v>
      </c>
      <c r="T212" s="7">
        <f t="shared" si="15"/>
        <v>50000</v>
      </c>
    </row>
    <row r="213" spans="1:20" x14ac:dyDescent="0.35">
      <c r="A213" t="s">
        <v>876</v>
      </c>
      <c r="B213" t="s">
        <v>877</v>
      </c>
      <c r="C213" t="s">
        <v>29</v>
      </c>
      <c r="D213" t="s">
        <v>43</v>
      </c>
      <c r="E213" t="s">
        <v>62</v>
      </c>
      <c r="F213" t="s">
        <v>76</v>
      </c>
      <c r="G213">
        <v>2022</v>
      </c>
      <c r="H213" t="s">
        <v>878</v>
      </c>
      <c r="I213" t="s">
        <v>111</v>
      </c>
      <c r="J213" s="5">
        <v>200000</v>
      </c>
      <c r="N213" s="6">
        <v>0</v>
      </c>
      <c r="O213" s="6">
        <v>0</v>
      </c>
      <c r="P213" s="6">
        <v>0</v>
      </c>
      <c r="Q213" s="5">
        <f t="shared" si="12"/>
        <v>0</v>
      </c>
      <c r="R213" s="5">
        <f t="shared" si="13"/>
        <v>0</v>
      </c>
      <c r="S213" s="5">
        <f t="shared" si="14"/>
        <v>0</v>
      </c>
      <c r="T213" s="7">
        <f t="shared" si="15"/>
        <v>0</v>
      </c>
    </row>
    <row r="214" spans="1:20" x14ac:dyDescent="0.35">
      <c r="A214" t="s">
        <v>879</v>
      </c>
      <c r="B214" t="s">
        <v>880</v>
      </c>
      <c r="C214" t="s">
        <v>29</v>
      </c>
      <c r="D214" t="s">
        <v>43</v>
      </c>
      <c r="E214" t="s">
        <v>64</v>
      </c>
      <c r="F214" t="s">
        <v>77</v>
      </c>
      <c r="G214">
        <v>2022</v>
      </c>
      <c r="H214" t="s">
        <v>881</v>
      </c>
      <c r="I214" t="s">
        <v>111</v>
      </c>
      <c r="J214" s="5">
        <v>250000</v>
      </c>
      <c r="N214" s="6">
        <v>0</v>
      </c>
      <c r="O214" s="6">
        <v>0</v>
      </c>
      <c r="P214" s="6">
        <v>0</v>
      </c>
      <c r="Q214" s="5">
        <f t="shared" si="12"/>
        <v>0</v>
      </c>
      <c r="R214" s="5">
        <f t="shared" si="13"/>
        <v>0</v>
      </c>
      <c r="S214" s="5">
        <f t="shared" si="14"/>
        <v>0</v>
      </c>
      <c r="T214" s="7">
        <f t="shared" si="15"/>
        <v>0</v>
      </c>
    </row>
    <row r="215" spans="1:20" x14ac:dyDescent="0.35">
      <c r="A215" t="s">
        <v>327</v>
      </c>
      <c r="B215" t="s">
        <v>882</v>
      </c>
      <c r="C215" t="s">
        <v>29</v>
      </c>
      <c r="D215" t="s">
        <v>43</v>
      </c>
      <c r="E215" t="s">
        <v>65</v>
      </c>
      <c r="F215" t="s">
        <v>90</v>
      </c>
      <c r="G215">
        <v>2022</v>
      </c>
      <c r="H215" t="s">
        <v>641</v>
      </c>
      <c r="I215" t="s">
        <v>111</v>
      </c>
      <c r="J215" s="5">
        <v>400000</v>
      </c>
      <c r="K215" t="s">
        <v>114</v>
      </c>
      <c r="L215" t="s">
        <v>117</v>
      </c>
      <c r="N215" s="6">
        <v>1</v>
      </c>
      <c r="O215" s="6">
        <v>0</v>
      </c>
      <c r="P215" s="6">
        <v>0</v>
      </c>
      <c r="Q215" s="5">
        <f t="shared" si="12"/>
        <v>400000</v>
      </c>
      <c r="R215" s="5">
        <f t="shared" si="13"/>
        <v>0</v>
      </c>
      <c r="S215" s="5">
        <f t="shared" si="14"/>
        <v>0</v>
      </c>
      <c r="T215" s="7">
        <f t="shared" si="15"/>
        <v>400000</v>
      </c>
    </row>
    <row r="216" spans="1:20" x14ac:dyDescent="0.35">
      <c r="A216" t="s">
        <v>328</v>
      </c>
      <c r="B216" t="s">
        <v>883</v>
      </c>
      <c r="C216" t="s">
        <v>29</v>
      </c>
      <c r="D216" t="s">
        <v>43</v>
      </c>
      <c r="E216" t="s">
        <v>68</v>
      </c>
      <c r="F216" t="s">
        <v>92</v>
      </c>
      <c r="G216">
        <v>2022</v>
      </c>
      <c r="H216" t="s">
        <v>524</v>
      </c>
      <c r="I216" t="s">
        <v>111</v>
      </c>
      <c r="J216" s="5">
        <v>200000</v>
      </c>
      <c r="K216" t="s">
        <v>113</v>
      </c>
      <c r="M216" t="s">
        <v>130</v>
      </c>
      <c r="N216" s="6">
        <v>0</v>
      </c>
      <c r="O216" s="6">
        <v>1</v>
      </c>
      <c r="P216" s="6">
        <v>0</v>
      </c>
      <c r="Q216" s="5">
        <f t="shared" si="12"/>
        <v>0</v>
      </c>
      <c r="R216" s="5">
        <f t="shared" si="13"/>
        <v>200000</v>
      </c>
      <c r="S216" s="5">
        <f t="shared" si="14"/>
        <v>0</v>
      </c>
      <c r="T216" s="7">
        <f t="shared" si="15"/>
        <v>200000</v>
      </c>
    </row>
    <row r="217" spans="1:20" x14ac:dyDescent="0.35">
      <c r="A217" t="s">
        <v>884</v>
      </c>
      <c r="B217" t="s">
        <v>885</v>
      </c>
      <c r="C217" t="s">
        <v>29</v>
      </c>
      <c r="D217" t="s">
        <v>43</v>
      </c>
      <c r="E217" t="s">
        <v>63</v>
      </c>
      <c r="F217" t="s">
        <v>73</v>
      </c>
      <c r="G217">
        <v>2022</v>
      </c>
      <c r="H217" t="s">
        <v>794</v>
      </c>
      <c r="I217" t="s">
        <v>111</v>
      </c>
      <c r="J217" s="5">
        <v>120000</v>
      </c>
      <c r="N217" s="6">
        <v>0</v>
      </c>
      <c r="O217" s="6">
        <v>0</v>
      </c>
      <c r="P217" s="6">
        <v>0</v>
      </c>
      <c r="Q217" s="5">
        <f t="shared" si="12"/>
        <v>0</v>
      </c>
      <c r="R217" s="5">
        <f t="shared" si="13"/>
        <v>0</v>
      </c>
      <c r="S217" s="5">
        <f t="shared" si="14"/>
        <v>0</v>
      </c>
      <c r="T217" s="7">
        <f t="shared" si="15"/>
        <v>0</v>
      </c>
    </row>
    <row r="218" spans="1:20" x14ac:dyDescent="0.35">
      <c r="A218" t="s">
        <v>329</v>
      </c>
      <c r="B218" t="s">
        <v>886</v>
      </c>
      <c r="C218" t="s">
        <v>33</v>
      </c>
      <c r="D218" t="s">
        <v>44</v>
      </c>
      <c r="E218" t="s">
        <v>62</v>
      </c>
      <c r="F218" t="s">
        <v>72</v>
      </c>
      <c r="G218">
        <v>2022</v>
      </c>
      <c r="H218" t="s">
        <v>526</v>
      </c>
      <c r="I218" t="s">
        <v>111</v>
      </c>
      <c r="J218" s="5">
        <v>800000</v>
      </c>
      <c r="K218" t="s">
        <v>114</v>
      </c>
      <c r="L218" t="s">
        <v>139</v>
      </c>
      <c r="N218" s="6">
        <v>0.92459999999999998</v>
      </c>
      <c r="O218" s="6">
        <v>0</v>
      </c>
      <c r="P218" s="6">
        <v>0</v>
      </c>
      <c r="Q218" s="5">
        <f t="shared" si="12"/>
        <v>739680</v>
      </c>
      <c r="R218" s="5">
        <f t="shared" si="13"/>
        <v>0</v>
      </c>
      <c r="S218" s="5">
        <f t="shared" si="14"/>
        <v>0</v>
      </c>
      <c r="T218" s="7">
        <f t="shared" si="15"/>
        <v>739680</v>
      </c>
    </row>
    <row r="219" spans="1:20" x14ac:dyDescent="0.35">
      <c r="A219" t="s">
        <v>330</v>
      </c>
      <c r="B219" t="s">
        <v>887</v>
      </c>
      <c r="C219" t="s">
        <v>27</v>
      </c>
      <c r="D219" t="s">
        <v>44</v>
      </c>
      <c r="E219" t="s">
        <v>62</v>
      </c>
      <c r="F219" t="s">
        <v>76</v>
      </c>
      <c r="G219">
        <v>2022</v>
      </c>
      <c r="H219" t="s">
        <v>678</v>
      </c>
      <c r="I219" t="s">
        <v>111</v>
      </c>
      <c r="J219" s="5">
        <v>200000000</v>
      </c>
      <c r="K219" t="s">
        <v>114</v>
      </c>
      <c r="L219" t="s">
        <v>131</v>
      </c>
      <c r="N219" s="6">
        <v>0.68290000000000006</v>
      </c>
      <c r="O219" s="6">
        <v>0</v>
      </c>
      <c r="P219" s="6">
        <v>0</v>
      </c>
      <c r="Q219" s="5">
        <f t="shared" si="12"/>
        <v>136580000</v>
      </c>
      <c r="R219" s="5">
        <f t="shared" si="13"/>
        <v>0</v>
      </c>
      <c r="S219" s="5">
        <f t="shared" si="14"/>
        <v>0</v>
      </c>
      <c r="T219" s="7">
        <f t="shared" si="15"/>
        <v>136580000</v>
      </c>
    </row>
    <row r="220" spans="1:20" x14ac:dyDescent="0.35">
      <c r="A220" t="s">
        <v>331</v>
      </c>
      <c r="B220" t="s">
        <v>888</v>
      </c>
      <c r="C220" t="s">
        <v>27</v>
      </c>
      <c r="D220" t="s">
        <v>44</v>
      </c>
      <c r="E220" t="s">
        <v>63</v>
      </c>
      <c r="F220" t="s">
        <v>89</v>
      </c>
      <c r="G220">
        <v>2022</v>
      </c>
      <c r="H220" t="s">
        <v>889</v>
      </c>
      <c r="I220" t="s">
        <v>111</v>
      </c>
      <c r="J220" s="5">
        <v>60000000</v>
      </c>
      <c r="K220" t="s">
        <v>114</v>
      </c>
      <c r="L220" t="s">
        <v>136</v>
      </c>
      <c r="N220" s="6">
        <v>5.9200000000000003E-2</v>
      </c>
      <c r="O220" s="6">
        <v>0</v>
      </c>
      <c r="P220" s="6">
        <v>0</v>
      </c>
      <c r="Q220" s="5">
        <f t="shared" si="12"/>
        <v>3552000</v>
      </c>
      <c r="R220" s="5">
        <f t="shared" si="13"/>
        <v>0</v>
      </c>
      <c r="S220" s="5">
        <f t="shared" si="14"/>
        <v>0</v>
      </c>
      <c r="T220" s="7">
        <f t="shared" si="15"/>
        <v>3552000</v>
      </c>
    </row>
    <row r="221" spans="1:20" x14ac:dyDescent="0.35">
      <c r="A221" t="s">
        <v>332</v>
      </c>
      <c r="B221" t="s">
        <v>890</v>
      </c>
      <c r="C221" t="s">
        <v>27</v>
      </c>
      <c r="D221" t="s">
        <v>44</v>
      </c>
      <c r="E221" t="s">
        <v>62</v>
      </c>
      <c r="F221" t="s">
        <v>76</v>
      </c>
      <c r="G221">
        <v>2022</v>
      </c>
      <c r="H221" t="s">
        <v>889</v>
      </c>
      <c r="I221" t="s">
        <v>111</v>
      </c>
      <c r="J221" s="5">
        <v>140000000</v>
      </c>
      <c r="K221" t="s">
        <v>113</v>
      </c>
      <c r="M221" t="s">
        <v>127</v>
      </c>
      <c r="N221" s="6">
        <v>0</v>
      </c>
      <c r="O221" s="6">
        <v>0.38600000000000001</v>
      </c>
      <c r="P221" s="6">
        <v>0</v>
      </c>
      <c r="Q221" s="5">
        <f t="shared" si="12"/>
        <v>0</v>
      </c>
      <c r="R221" s="5">
        <f t="shared" si="13"/>
        <v>54040000</v>
      </c>
      <c r="S221" s="5">
        <f t="shared" si="14"/>
        <v>0</v>
      </c>
      <c r="T221" s="7">
        <f t="shared" si="15"/>
        <v>54040000</v>
      </c>
    </row>
    <row r="222" spans="1:20" x14ac:dyDescent="0.35">
      <c r="A222" t="s">
        <v>333</v>
      </c>
      <c r="B222" t="s">
        <v>891</v>
      </c>
      <c r="C222" t="s">
        <v>27</v>
      </c>
      <c r="D222" t="s">
        <v>44</v>
      </c>
      <c r="E222" t="s">
        <v>64</v>
      </c>
      <c r="F222" t="s">
        <v>87</v>
      </c>
      <c r="G222">
        <v>2022</v>
      </c>
      <c r="H222" t="s">
        <v>517</v>
      </c>
      <c r="I222" t="s">
        <v>111</v>
      </c>
      <c r="J222" s="5">
        <v>38000000</v>
      </c>
      <c r="K222" t="s">
        <v>114</v>
      </c>
      <c r="L222" t="s">
        <v>117</v>
      </c>
      <c r="N222" s="6">
        <v>0.10189999999999999</v>
      </c>
      <c r="O222" s="6">
        <v>0</v>
      </c>
      <c r="P222" s="6">
        <v>0</v>
      </c>
      <c r="Q222" s="5">
        <f t="shared" si="12"/>
        <v>3872199.9999999995</v>
      </c>
      <c r="R222" s="5">
        <f t="shared" si="13"/>
        <v>0</v>
      </c>
      <c r="S222" s="5">
        <f t="shared" si="14"/>
        <v>0</v>
      </c>
      <c r="T222" s="7">
        <f t="shared" si="15"/>
        <v>3872199.9999999995</v>
      </c>
    </row>
    <row r="223" spans="1:20" x14ac:dyDescent="0.35">
      <c r="A223" t="s">
        <v>334</v>
      </c>
      <c r="B223" t="s">
        <v>886</v>
      </c>
      <c r="C223" t="s">
        <v>27</v>
      </c>
      <c r="D223" t="s">
        <v>44</v>
      </c>
      <c r="E223" t="s">
        <v>62</v>
      </c>
      <c r="F223" t="s">
        <v>72</v>
      </c>
      <c r="G223">
        <v>2022</v>
      </c>
      <c r="H223" t="s">
        <v>526</v>
      </c>
      <c r="I223" t="s">
        <v>111</v>
      </c>
      <c r="J223" s="5">
        <v>44200000</v>
      </c>
      <c r="K223" t="s">
        <v>114</v>
      </c>
      <c r="L223" t="s">
        <v>139</v>
      </c>
      <c r="N223" s="6">
        <v>0.92459999999999998</v>
      </c>
      <c r="O223" s="6">
        <v>0</v>
      </c>
      <c r="P223" s="6">
        <v>0</v>
      </c>
      <c r="Q223" s="5">
        <f t="shared" si="12"/>
        <v>40867320</v>
      </c>
      <c r="R223" s="5">
        <f t="shared" si="13"/>
        <v>0</v>
      </c>
      <c r="S223" s="5">
        <f t="shared" si="14"/>
        <v>0</v>
      </c>
      <c r="T223" s="7">
        <f t="shared" si="15"/>
        <v>40867320</v>
      </c>
    </row>
    <row r="224" spans="1:20" x14ac:dyDescent="0.35">
      <c r="A224" t="s">
        <v>335</v>
      </c>
      <c r="B224" t="s">
        <v>892</v>
      </c>
      <c r="C224" t="s">
        <v>27</v>
      </c>
      <c r="D224" t="s">
        <v>44</v>
      </c>
      <c r="E224" t="s">
        <v>62</v>
      </c>
      <c r="F224" t="s">
        <v>72</v>
      </c>
      <c r="G224">
        <v>2022</v>
      </c>
      <c r="H224" t="s">
        <v>672</v>
      </c>
      <c r="I224" t="s">
        <v>111</v>
      </c>
      <c r="J224" s="5">
        <v>140000000</v>
      </c>
      <c r="K224" t="s">
        <v>114</v>
      </c>
      <c r="L224" t="s">
        <v>112</v>
      </c>
      <c r="N224" s="6">
        <v>0.67049999999999998</v>
      </c>
      <c r="O224" s="6">
        <v>0</v>
      </c>
      <c r="P224" s="6">
        <v>0</v>
      </c>
      <c r="Q224" s="5">
        <f t="shared" si="12"/>
        <v>93870000</v>
      </c>
      <c r="R224" s="5">
        <f t="shared" si="13"/>
        <v>0</v>
      </c>
      <c r="S224" s="5">
        <f t="shared" si="14"/>
        <v>0</v>
      </c>
      <c r="T224" s="7">
        <f t="shared" si="15"/>
        <v>93870000</v>
      </c>
    </row>
    <row r="225" spans="1:20" x14ac:dyDescent="0.35">
      <c r="A225" t="s">
        <v>335</v>
      </c>
      <c r="B225" t="s">
        <v>892</v>
      </c>
      <c r="C225" t="s">
        <v>27</v>
      </c>
      <c r="D225" t="s">
        <v>44</v>
      </c>
      <c r="E225" t="s">
        <v>62</v>
      </c>
      <c r="F225" t="s">
        <v>72</v>
      </c>
      <c r="G225">
        <v>2022</v>
      </c>
      <c r="H225" t="s">
        <v>672</v>
      </c>
      <c r="I225" t="s">
        <v>111</v>
      </c>
      <c r="J225" s="5">
        <v>140000000</v>
      </c>
      <c r="K225" t="s">
        <v>113</v>
      </c>
      <c r="M225" t="s">
        <v>129</v>
      </c>
      <c r="N225" s="6">
        <v>0</v>
      </c>
      <c r="O225" s="6">
        <v>0.121</v>
      </c>
      <c r="P225" s="6">
        <v>0</v>
      </c>
      <c r="Q225" s="5">
        <f t="shared" si="12"/>
        <v>0</v>
      </c>
      <c r="R225" s="5">
        <f t="shared" si="13"/>
        <v>16940000</v>
      </c>
      <c r="S225" s="5">
        <f t="shared" si="14"/>
        <v>0</v>
      </c>
      <c r="T225" s="7">
        <f t="shared" si="15"/>
        <v>16940000</v>
      </c>
    </row>
    <row r="226" spans="1:20" x14ac:dyDescent="0.35">
      <c r="A226" t="s">
        <v>893</v>
      </c>
      <c r="B226" t="s">
        <v>19</v>
      </c>
      <c r="C226" t="s">
        <v>29</v>
      </c>
      <c r="D226" t="s">
        <v>44</v>
      </c>
      <c r="E226" t="s">
        <v>68</v>
      </c>
      <c r="F226" t="s">
        <v>93</v>
      </c>
      <c r="G226">
        <v>2022</v>
      </c>
      <c r="H226" t="s">
        <v>590</v>
      </c>
      <c r="I226" t="s">
        <v>111</v>
      </c>
      <c r="J226" s="5">
        <v>404302</v>
      </c>
      <c r="N226" s="6">
        <v>0</v>
      </c>
      <c r="O226" s="6">
        <v>0</v>
      </c>
      <c r="P226" s="6">
        <v>0</v>
      </c>
      <c r="Q226" s="5">
        <f t="shared" si="12"/>
        <v>0</v>
      </c>
      <c r="R226" s="5">
        <f t="shared" si="13"/>
        <v>0</v>
      </c>
      <c r="S226" s="5">
        <f t="shared" si="14"/>
        <v>0</v>
      </c>
      <c r="T226" s="7">
        <f t="shared" si="15"/>
        <v>0</v>
      </c>
    </row>
    <row r="227" spans="1:20" x14ac:dyDescent="0.35">
      <c r="A227" t="s">
        <v>336</v>
      </c>
      <c r="B227" t="s">
        <v>894</v>
      </c>
      <c r="C227" t="s">
        <v>29</v>
      </c>
      <c r="D227" t="s">
        <v>44</v>
      </c>
      <c r="E227" t="s">
        <v>62</v>
      </c>
      <c r="F227" t="s">
        <v>76</v>
      </c>
      <c r="G227">
        <v>2022</v>
      </c>
      <c r="H227" t="s">
        <v>895</v>
      </c>
      <c r="I227" t="s">
        <v>111</v>
      </c>
      <c r="J227" s="5">
        <v>400000</v>
      </c>
      <c r="K227" t="s">
        <v>113</v>
      </c>
      <c r="M227" t="s">
        <v>120</v>
      </c>
      <c r="N227" s="6">
        <v>0</v>
      </c>
      <c r="O227" s="6">
        <v>0.53749999999999998</v>
      </c>
      <c r="P227" s="6">
        <v>0</v>
      </c>
      <c r="Q227" s="5">
        <f t="shared" si="12"/>
        <v>0</v>
      </c>
      <c r="R227" s="5">
        <f t="shared" si="13"/>
        <v>215000</v>
      </c>
      <c r="S227" s="5">
        <f t="shared" si="14"/>
        <v>0</v>
      </c>
      <c r="T227" s="7">
        <f t="shared" si="15"/>
        <v>215000</v>
      </c>
    </row>
    <row r="228" spans="1:20" x14ac:dyDescent="0.35">
      <c r="A228" t="s">
        <v>896</v>
      </c>
      <c r="B228" t="s">
        <v>897</v>
      </c>
      <c r="C228" t="s">
        <v>29</v>
      </c>
      <c r="D228" t="s">
        <v>44</v>
      </c>
      <c r="E228" t="s">
        <v>64</v>
      </c>
      <c r="F228" t="s">
        <v>77</v>
      </c>
      <c r="G228">
        <v>2022</v>
      </c>
      <c r="H228" t="s">
        <v>898</v>
      </c>
      <c r="I228" t="s">
        <v>111</v>
      </c>
      <c r="J228" s="5">
        <v>150000</v>
      </c>
      <c r="N228" s="6">
        <v>0</v>
      </c>
      <c r="O228" s="6">
        <v>0</v>
      </c>
      <c r="P228" s="6">
        <v>0</v>
      </c>
      <c r="Q228" s="5">
        <f t="shared" si="12"/>
        <v>0</v>
      </c>
      <c r="R228" s="5">
        <f t="shared" si="13"/>
        <v>0</v>
      </c>
      <c r="S228" s="5">
        <f t="shared" si="14"/>
        <v>0</v>
      </c>
      <c r="T228" s="7">
        <f t="shared" si="15"/>
        <v>0</v>
      </c>
    </row>
    <row r="229" spans="1:20" x14ac:dyDescent="0.35">
      <c r="A229" t="s">
        <v>899</v>
      </c>
      <c r="B229" t="s">
        <v>900</v>
      </c>
      <c r="C229" t="s">
        <v>29</v>
      </c>
      <c r="D229" t="s">
        <v>44</v>
      </c>
      <c r="E229" t="s">
        <v>67</v>
      </c>
      <c r="F229" t="s">
        <v>109</v>
      </c>
      <c r="G229">
        <v>2022</v>
      </c>
      <c r="H229" t="s">
        <v>741</v>
      </c>
      <c r="I229" t="s">
        <v>111</v>
      </c>
      <c r="J229" s="5">
        <v>300000</v>
      </c>
      <c r="N229" s="6">
        <v>0</v>
      </c>
      <c r="O229" s="6">
        <v>0</v>
      </c>
      <c r="P229" s="6">
        <v>0</v>
      </c>
      <c r="Q229" s="5">
        <f t="shared" si="12"/>
        <v>0</v>
      </c>
      <c r="R229" s="5">
        <f t="shared" si="13"/>
        <v>0</v>
      </c>
      <c r="S229" s="5">
        <f t="shared" si="14"/>
        <v>0</v>
      </c>
      <c r="T229" s="7">
        <f t="shared" si="15"/>
        <v>0</v>
      </c>
    </row>
    <row r="230" spans="1:20" x14ac:dyDescent="0.35">
      <c r="A230" t="s">
        <v>337</v>
      </c>
      <c r="B230" t="s">
        <v>901</v>
      </c>
      <c r="C230" t="s">
        <v>29</v>
      </c>
      <c r="D230" t="s">
        <v>44</v>
      </c>
      <c r="E230" t="s">
        <v>65</v>
      </c>
      <c r="F230" t="s">
        <v>79</v>
      </c>
      <c r="G230">
        <v>2022</v>
      </c>
      <c r="H230" t="s">
        <v>509</v>
      </c>
      <c r="I230" t="s">
        <v>111</v>
      </c>
      <c r="J230" s="5">
        <v>500000</v>
      </c>
      <c r="K230" t="s">
        <v>113</v>
      </c>
      <c r="M230" t="s">
        <v>119</v>
      </c>
      <c r="N230" s="6">
        <v>0</v>
      </c>
      <c r="O230" s="6">
        <v>1</v>
      </c>
      <c r="P230" s="6">
        <v>0</v>
      </c>
      <c r="Q230" s="5">
        <f t="shared" si="12"/>
        <v>0</v>
      </c>
      <c r="R230" s="5">
        <f t="shared" si="13"/>
        <v>500000</v>
      </c>
      <c r="S230" s="5">
        <f t="shared" si="14"/>
        <v>0</v>
      </c>
      <c r="T230" s="7">
        <f t="shared" si="15"/>
        <v>500000</v>
      </c>
    </row>
    <row r="231" spans="1:20" x14ac:dyDescent="0.35">
      <c r="A231" t="s">
        <v>902</v>
      </c>
      <c r="B231" t="s">
        <v>903</v>
      </c>
      <c r="C231" t="s">
        <v>29</v>
      </c>
      <c r="D231" t="s">
        <v>44</v>
      </c>
      <c r="E231" t="s">
        <v>63</v>
      </c>
      <c r="F231" t="s">
        <v>89</v>
      </c>
      <c r="G231">
        <v>2022</v>
      </c>
      <c r="H231" t="s">
        <v>904</v>
      </c>
      <c r="I231" t="s">
        <v>111</v>
      </c>
      <c r="J231" s="5">
        <v>300000</v>
      </c>
      <c r="N231" s="6">
        <v>0</v>
      </c>
      <c r="O231" s="6">
        <v>0</v>
      </c>
      <c r="P231" s="6">
        <v>0</v>
      </c>
      <c r="Q231" s="5">
        <f t="shared" si="12"/>
        <v>0</v>
      </c>
      <c r="R231" s="5">
        <f t="shared" si="13"/>
        <v>0</v>
      </c>
      <c r="S231" s="5">
        <f t="shared" si="14"/>
        <v>0</v>
      </c>
      <c r="T231" s="7">
        <f t="shared" si="15"/>
        <v>0</v>
      </c>
    </row>
    <row r="232" spans="1:20" x14ac:dyDescent="0.35">
      <c r="A232" t="s">
        <v>905</v>
      </c>
      <c r="B232" t="s">
        <v>906</v>
      </c>
      <c r="C232" t="s">
        <v>29</v>
      </c>
      <c r="D232" t="s">
        <v>44</v>
      </c>
      <c r="E232" t="s">
        <v>65</v>
      </c>
      <c r="F232" t="s">
        <v>79</v>
      </c>
      <c r="G232">
        <v>2022</v>
      </c>
      <c r="H232" t="s">
        <v>838</v>
      </c>
      <c r="I232" t="s">
        <v>111</v>
      </c>
      <c r="J232" s="5">
        <v>200000</v>
      </c>
      <c r="N232" s="6">
        <v>0</v>
      </c>
      <c r="O232" s="6">
        <v>0</v>
      </c>
      <c r="P232" s="6">
        <v>0</v>
      </c>
      <c r="Q232" s="5">
        <f t="shared" si="12"/>
        <v>0</v>
      </c>
      <c r="R232" s="5">
        <f t="shared" si="13"/>
        <v>0</v>
      </c>
      <c r="S232" s="5">
        <f t="shared" si="14"/>
        <v>0</v>
      </c>
      <c r="T232" s="7">
        <f t="shared" si="15"/>
        <v>0</v>
      </c>
    </row>
    <row r="233" spans="1:20" x14ac:dyDescent="0.35">
      <c r="A233" t="s">
        <v>338</v>
      </c>
      <c r="B233" t="s">
        <v>907</v>
      </c>
      <c r="C233" t="s">
        <v>29</v>
      </c>
      <c r="D233" t="s">
        <v>44</v>
      </c>
      <c r="E233" t="s">
        <v>62</v>
      </c>
      <c r="F233" t="s">
        <v>76</v>
      </c>
      <c r="G233">
        <v>2022</v>
      </c>
      <c r="H233" t="s">
        <v>772</v>
      </c>
      <c r="I233" t="s">
        <v>111</v>
      </c>
      <c r="J233" s="5">
        <v>250000</v>
      </c>
      <c r="K233" t="s">
        <v>113</v>
      </c>
      <c r="M233" t="s">
        <v>120</v>
      </c>
      <c r="N233" s="6">
        <v>0</v>
      </c>
      <c r="O233" s="6">
        <v>0.66</v>
      </c>
      <c r="P233" s="6">
        <v>0</v>
      </c>
      <c r="Q233" s="5">
        <f t="shared" si="12"/>
        <v>0</v>
      </c>
      <c r="R233" s="5">
        <f t="shared" si="13"/>
        <v>165000</v>
      </c>
      <c r="S233" s="5">
        <f t="shared" si="14"/>
        <v>0</v>
      </c>
      <c r="T233" s="7">
        <f t="shared" si="15"/>
        <v>165000</v>
      </c>
    </row>
    <row r="234" spans="1:20" x14ac:dyDescent="0.35">
      <c r="A234" t="s">
        <v>339</v>
      </c>
      <c r="B234" t="s">
        <v>908</v>
      </c>
      <c r="C234" t="s">
        <v>29</v>
      </c>
      <c r="D234" t="s">
        <v>44</v>
      </c>
      <c r="E234" t="s">
        <v>62</v>
      </c>
      <c r="F234" t="s">
        <v>72</v>
      </c>
      <c r="G234">
        <v>2022</v>
      </c>
      <c r="H234" t="s">
        <v>909</v>
      </c>
      <c r="I234" t="s">
        <v>111</v>
      </c>
      <c r="J234" s="5">
        <v>1000000</v>
      </c>
      <c r="K234" t="s">
        <v>114</v>
      </c>
      <c r="L234" t="s">
        <v>139</v>
      </c>
      <c r="N234" s="6">
        <v>1</v>
      </c>
      <c r="O234" s="6">
        <v>0</v>
      </c>
      <c r="P234" s="6">
        <v>0</v>
      </c>
      <c r="Q234" s="5">
        <f t="shared" si="12"/>
        <v>1000000</v>
      </c>
      <c r="R234" s="5">
        <f t="shared" si="13"/>
        <v>0</v>
      </c>
      <c r="S234" s="5">
        <f t="shared" si="14"/>
        <v>0</v>
      </c>
      <c r="T234" s="7">
        <f t="shared" si="15"/>
        <v>1000000</v>
      </c>
    </row>
    <row r="235" spans="1:20" x14ac:dyDescent="0.35">
      <c r="A235" t="s">
        <v>340</v>
      </c>
      <c r="B235" t="s">
        <v>910</v>
      </c>
      <c r="C235" t="s">
        <v>29</v>
      </c>
      <c r="D235" t="s">
        <v>44</v>
      </c>
      <c r="E235" t="s">
        <v>65</v>
      </c>
      <c r="F235" t="s">
        <v>78</v>
      </c>
      <c r="G235">
        <v>2022</v>
      </c>
      <c r="H235" t="s">
        <v>911</v>
      </c>
      <c r="I235" t="s">
        <v>111</v>
      </c>
      <c r="J235" s="5">
        <v>350000</v>
      </c>
      <c r="K235" t="s">
        <v>113</v>
      </c>
      <c r="M235" t="s">
        <v>125</v>
      </c>
      <c r="N235" s="6">
        <v>0</v>
      </c>
      <c r="O235" s="6">
        <v>1</v>
      </c>
      <c r="P235" s="6">
        <v>0</v>
      </c>
      <c r="Q235" s="5">
        <f t="shared" si="12"/>
        <v>0</v>
      </c>
      <c r="R235" s="5">
        <f t="shared" si="13"/>
        <v>350000</v>
      </c>
      <c r="S235" s="5">
        <f t="shared" si="14"/>
        <v>0</v>
      </c>
      <c r="T235" s="7">
        <f t="shared" si="15"/>
        <v>350000</v>
      </c>
    </row>
    <row r="236" spans="1:20" x14ac:dyDescent="0.35">
      <c r="A236" t="s">
        <v>912</v>
      </c>
      <c r="B236" t="s">
        <v>913</v>
      </c>
      <c r="C236" t="s">
        <v>29</v>
      </c>
      <c r="D236" t="s">
        <v>44</v>
      </c>
      <c r="E236" t="s">
        <v>64</v>
      </c>
      <c r="F236" t="s">
        <v>74</v>
      </c>
      <c r="G236">
        <v>2022</v>
      </c>
      <c r="H236" t="s">
        <v>709</v>
      </c>
      <c r="I236" t="s">
        <v>111</v>
      </c>
      <c r="J236" s="5">
        <v>200000</v>
      </c>
      <c r="N236" s="6">
        <v>0</v>
      </c>
      <c r="O236" s="6">
        <v>0</v>
      </c>
      <c r="P236" s="6">
        <v>0</v>
      </c>
      <c r="Q236" s="5">
        <f t="shared" si="12"/>
        <v>0</v>
      </c>
      <c r="R236" s="5">
        <f t="shared" si="13"/>
        <v>0</v>
      </c>
      <c r="S236" s="5">
        <f t="shared" si="14"/>
        <v>0</v>
      </c>
      <c r="T236" s="7">
        <f t="shared" si="15"/>
        <v>0</v>
      </c>
    </row>
    <row r="237" spans="1:20" x14ac:dyDescent="0.35">
      <c r="A237" t="s">
        <v>914</v>
      </c>
      <c r="B237" t="s">
        <v>915</v>
      </c>
      <c r="C237" t="s">
        <v>29</v>
      </c>
      <c r="D237" t="s">
        <v>44</v>
      </c>
      <c r="E237" t="s">
        <v>64</v>
      </c>
      <c r="F237" t="s">
        <v>87</v>
      </c>
      <c r="G237">
        <v>2022</v>
      </c>
      <c r="H237" t="s">
        <v>543</v>
      </c>
      <c r="I237" t="s">
        <v>111</v>
      </c>
      <c r="J237" s="5">
        <v>235000</v>
      </c>
      <c r="N237" s="6">
        <v>0</v>
      </c>
      <c r="O237" s="6">
        <v>0</v>
      </c>
      <c r="P237" s="6">
        <v>0</v>
      </c>
      <c r="Q237" s="5">
        <f t="shared" si="12"/>
        <v>0</v>
      </c>
      <c r="R237" s="5">
        <f t="shared" si="13"/>
        <v>0</v>
      </c>
      <c r="S237" s="5">
        <f t="shared" si="14"/>
        <v>0</v>
      </c>
      <c r="T237" s="7">
        <f t="shared" si="15"/>
        <v>0</v>
      </c>
    </row>
    <row r="238" spans="1:20" x14ac:dyDescent="0.35">
      <c r="A238" t="s">
        <v>916</v>
      </c>
      <c r="B238" t="s">
        <v>917</v>
      </c>
      <c r="C238" t="s">
        <v>29</v>
      </c>
      <c r="D238" t="s">
        <v>44</v>
      </c>
      <c r="E238" t="s">
        <v>63</v>
      </c>
      <c r="F238" t="s">
        <v>73</v>
      </c>
      <c r="G238">
        <v>2022</v>
      </c>
      <c r="H238" t="s">
        <v>587</v>
      </c>
      <c r="I238" t="s">
        <v>111</v>
      </c>
      <c r="J238" s="5">
        <v>200000</v>
      </c>
      <c r="N238" s="6">
        <v>0</v>
      </c>
      <c r="O238" s="6">
        <v>0</v>
      </c>
      <c r="P238" s="6">
        <v>0</v>
      </c>
      <c r="Q238" s="5">
        <f t="shared" si="12"/>
        <v>0</v>
      </c>
      <c r="R238" s="5">
        <f t="shared" si="13"/>
        <v>0</v>
      </c>
      <c r="S238" s="5">
        <f t="shared" si="14"/>
        <v>0</v>
      </c>
      <c r="T238" s="7">
        <f t="shared" si="15"/>
        <v>0</v>
      </c>
    </row>
    <row r="239" spans="1:20" x14ac:dyDescent="0.35">
      <c r="A239" t="s">
        <v>918</v>
      </c>
      <c r="B239" t="s">
        <v>919</v>
      </c>
      <c r="C239" t="s">
        <v>29</v>
      </c>
      <c r="D239" t="s">
        <v>44</v>
      </c>
      <c r="E239" t="s">
        <v>64</v>
      </c>
      <c r="F239" t="s">
        <v>91</v>
      </c>
      <c r="G239">
        <v>2022</v>
      </c>
      <c r="H239" t="s">
        <v>920</v>
      </c>
      <c r="I239" t="s">
        <v>111</v>
      </c>
      <c r="J239" s="5">
        <v>250000</v>
      </c>
      <c r="N239" s="6">
        <v>0</v>
      </c>
      <c r="O239" s="6">
        <v>0</v>
      </c>
      <c r="P239" s="6">
        <v>0</v>
      </c>
      <c r="Q239" s="5">
        <f t="shared" si="12"/>
        <v>0</v>
      </c>
      <c r="R239" s="5">
        <f t="shared" si="13"/>
        <v>0</v>
      </c>
      <c r="S239" s="5">
        <f t="shared" si="14"/>
        <v>0</v>
      </c>
      <c r="T239" s="7">
        <f t="shared" si="15"/>
        <v>0</v>
      </c>
    </row>
    <row r="240" spans="1:20" x14ac:dyDescent="0.35">
      <c r="A240" t="s">
        <v>341</v>
      </c>
      <c r="B240" t="s">
        <v>921</v>
      </c>
      <c r="C240" t="s">
        <v>29</v>
      </c>
      <c r="D240" t="s">
        <v>44</v>
      </c>
      <c r="E240" t="s">
        <v>65</v>
      </c>
      <c r="F240" t="s">
        <v>78</v>
      </c>
      <c r="G240">
        <v>2022</v>
      </c>
      <c r="H240" t="s">
        <v>585</v>
      </c>
      <c r="I240" t="s">
        <v>111</v>
      </c>
      <c r="J240" s="5">
        <v>600000</v>
      </c>
      <c r="K240" t="s">
        <v>113</v>
      </c>
      <c r="M240" t="s">
        <v>127</v>
      </c>
      <c r="N240" s="6">
        <v>0</v>
      </c>
      <c r="O240" s="6">
        <v>0.5</v>
      </c>
      <c r="P240" s="6">
        <v>0</v>
      </c>
      <c r="Q240" s="5">
        <f t="shared" si="12"/>
        <v>0</v>
      </c>
      <c r="R240" s="5">
        <f t="shared" si="13"/>
        <v>300000</v>
      </c>
      <c r="S240" s="5">
        <f t="shared" si="14"/>
        <v>0</v>
      </c>
      <c r="T240" s="7">
        <f t="shared" si="15"/>
        <v>300000</v>
      </c>
    </row>
    <row r="241" spans="1:20" x14ac:dyDescent="0.35">
      <c r="A241" t="s">
        <v>342</v>
      </c>
      <c r="B241" t="s">
        <v>922</v>
      </c>
      <c r="C241" t="s">
        <v>29</v>
      </c>
      <c r="D241" t="s">
        <v>44</v>
      </c>
      <c r="E241" t="s">
        <v>68</v>
      </c>
      <c r="F241" t="s">
        <v>635</v>
      </c>
      <c r="G241">
        <v>2022</v>
      </c>
      <c r="H241" t="s">
        <v>923</v>
      </c>
      <c r="I241" t="s">
        <v>111</v>
      </c>
      <c r="J241" s="5">
        <v>200000</v>
      </c>
      <c r="K241" t="s">
        <v>113</v>
      </c>
      <c r="M241" t="s">
        <v>130</v>
      </c>
      <c r="N241" s="6">
        <v>0</v>
      </c>
      <c r="O241" s="6">
        <v>1</v>
      </c>
      <c r="P241" s="6">
        <v>0</v>
      </c>
      <c r="Q241" s="5">
        <f t="shared" si="12"/>
        <v>0</v>
      </c>
      <c r="R241" s="5">
        <f t="shared" si="13"/>
        <v>200000</v>
      </c>
      <c r="S241" s="5">
        <f t="shared" si="14"/>
        <v>0</v>
      </c>
      <c r="T241" s="7">
        <f t="shared" si="15"/>
        <v>200000</v>
      </c>
    </row>
    <row r="242" spans="1:20" x14ac:dyDescent="0.35">
      <c r="A242" t="s">
        <v>924</v>
      </c>
      <c r="B242" t="s">
        <v>925</v>
      </c>
      <c r="C242" t="s">
        <v>29</v>
      </c>
      <c r="D242" t="s">
        <v>44</v>
      </c>
      <c r="E242" t="s">
        <v>63</v>
      </c>
      <c r="F242" t="s">
        <v>73</v>
      </c>
      <c r="G242">
        <v>2022</v>
      </c>
      <c r="H242" t="s">
        <v>746</v>
      </c>
      <c r="I242" t="s">
        <v>111</v>
      </c>
      <c r="J242" s="5">
        <v>150000</v>
      </c>
      <c r="N242" s="6">
        <v>0</v>
      </c>
      <c r="O242" s="6">
        <v>0</v>
      </c>
      <c r="P242" s="6">
        <v>0</v>
      </c>
      <c r="Q242" s="5">
        <f t="shared" si="12"/>
        <v>0</v>
      </c>
      <c r="R242" s="5">
        <f t="shared" si="13"/>
        <v>0</v>
      </c>
      <c r="S242" s="5">
        <f t="shared" si="14"/>
        <v>0</v>
      </c>
      <c r="T242" s="7">
        <f t="shared" si="15"/>
        <v>0</v>
      </c>
    </row>
    <row r="243" spans="1:20" x14ac:dyDescent="0.35">
      <c r="A243" t="s">
        <v>926</v>
      </c>
      <c r="B243" t="s">
        <v>927</v>
      </c>
      <c r="C243" t="s">
        <v>31</v>
      </c>
      <c r="D243" t="s">
        <v>45</v>
      </c>
      <c r="E243" t="s">
        <v>63</v>
      </c>
      <c r="F243" t="s">
        <v>73</v>
      </c>
      <c r="G243">
        <v>2022</v>
      </c>
      <c r="H243" t="s">
        <v>734</v>
      </c>
      <c r="I243" t="s">
        <v>111</v>
      </c>
      <c r="J243" s="5">
        <v>800050</v>
      </c>
      <c r="N243" s="6">
        <v>0</v>
      </c>
      <c r="O243" s="6">
        <v>0</v>
      </c>
      <c r="P243" s="6">
        <v>0</v>
      </c>
      <c r="Q243" s="5">
        <f t="shared" si="12"/>
        <v>0</v>
      </c>
      <c r="R243" s="5">
        <f t="shared" si="13"/>
        <v>0</v>
      </c>
      <c r="S243" s="5">
        <f t="shared" si="14"/>
        <v>0</v>
      </c>
      <c r="T243" s="7">
        <f t="shared" si="15"/>
        <v>0</v>
      </c>
    </row>
    <row r="244" spans="1:20" x14ac:dyDescent="0.35">
      <c r="A244" t="s">
        <v>343</v>
      </c>
      <c r="B244" t="s">
        <v>928</v>
      </c>
      <c r="C244" t="s">
        <v>27</v>
      </c>
      <c r="D244" t="s">
        <v>45</v>
      </c>
      <c r="E244" t="s">
        <v>63</v>
      </c>
      <c r="F244" t="s">
        <v>83</v>
      </c>
      <c r="G244">
        <v>2022</v>
      </c>
      <c r="H244" t="s">
        <v>533</v>
      </c>
      <c r="I244" t="s">
        <v>111</v>
      </c>
      <c r="J244" s="5">
        <v>84000000</v>
      </c>
      <c r="K244" t="s">
        <v>114</v>
      </c>
      <c r="L244" t="s">
        <v>116</v>
      </c>
      <c r="N244" s="6">
        <v>0.36070000000000002</v>
      </c>
      <c r="O244" s="6">
        <v>0</v>
      </c>
      <c r="P244" s="6">
        <v>0</v>
      </c>
      <c r="Q244" s="5">
        <f t="shared" si="12"/>
        <v>30298800</v>
      </c>
      <c r="R244" s="5">
        <f t="shared" si="13"/>
        <v>0</v>
      </c>
      <c r="S244" s="5">
        <f t="shared" si="14"/>
        <v>0</v>
      </c>
      <c r="T244" s="7">
        <f t="shared" si="15"/>
        <v>30298800</v>
      </c>
    </row>
    <row r="245" spans="1:20" x14ac:dyDescent="0.35">
      <c r="A245" t="s">
        <v>343</v>
      </c>
      <c r="B245" t="s">
        <v>928</v>
      </c>
      <c r="C245" t="s">
        <v>27</v>
      </c>
      <c r="D245" t="s">
        <v>45</v>
      </c>
      <c r="E245" t="s">
        <v>63</v>
      </c>
      <c r="F245" t="s">
        <v>83</v>
      </c>
      <c r="G245">
        <v>2022</v>
      </c>
      <c r="H245" t="s">
        <v>533</v>
      </c>
      <c r="I245" t="s">
        <v>111</v>
      </c>
      <c r="J245" s="5">
        <v>84000000</v>
      </c>
      <c r="K245" t="s">
        <v>114</v>
      </c>
      <c r="L245" t="s">
        <v>117</v>
      </c>
      <c r="N245" s="6">
        <v>6.6299999999999998E-2</v>
      </c>
      <c r="O245" s="6">
        <v>0</v>
      </c>
      <c r="P245" s="6">
        <v>0</v>
      </c>
      <c r="Q245" s="5">
        <f t="shared" si="12"/>
        <v>5569200</v>
      </c>
      <c r="R245" s="5">
        <f t="shared" si="13"/>
        <v>0</v>
      </c>
      <c r="S245" s="5">
        <f t="shared" si="14"/>
        <v>0</v>
      </c>
      <c r="T245" s="7">
        <f t="shared" si="15"/>
        <v>5569200</v>
      </c>
    </row>
    <row r="246" spans="1:20" x14ac:dyDescent="0.35">
      <c r="A246" t="s">
        <v>344</v>
      </c>
      <c r="B246" t="s">
        <v>929</v>
      </c>
      <c r="C246" t="s">
        <v>27</v>
      </c>
      <c r="D246" t="s">
        <v>45</v>
      </c>
      <c r="E246" t="s">
        <v>64</v>
      </c>
      <c r="F246" t="s">
        <v>74</v>
      </c>
      <c r="G246">
        <v>2022</v>
      </c>
      <c r="H246" t="s">
        <v>511</v>
      </c>
      <c r="I246" t="s">
        <v>111</v>
      </c>
      <c r="J246" s="5">
        <v>250000000</v>
      </c>
      <c r="K246" t="s">
        <v>115</v>
      </c>
      <c r="L246" t="s">
        <v>117</v>
      </c>
      <c r="M246" t="s">
        <v>127</v>
      </c>
      <c r="N246" s="6">
        <v>0</v>
      </c>
      <c r="O246" s="6">
        <v>0</v>
      </c>
      <c r="P246" s="6">
        <v>0.17649999999999999</v>
      </c>
      <c r="Q246" s="5">
        <f t="shared" si="12"/>
        <v>0</v>
      </c>
      <c r="R246" s="5">
        <f t="shared" si="13"/>
        <v>0</v>
      </c>
      <c r="S246" s="5">
        <f t="shared" si="14"/>
        <v>44125000</v>
      </c>
      <c r="T246" s="7">
        <f t="shared" si="15"/>
        <v>44125000</v>
      </c>
    </row>
    <row r="247" spans="1:20" x14ac:dyDescent="0.35">
      <c r="A247" t="s">
        <v>345</v>
      </c>
      <c r="B247" t="s">
        <v>930</v>
      </c>
      <c r="C247" t="s">
        <v>27</v>
      </c>
      <c r="D247" t="s">
        <v>45</v>
      </c>
      <c r="E247" t="s">
        <v>63</v>
      </c>
      <c r="F247" t="s">
        <v>75</v>
      </c>
      <c r="G247">
        <v>2022</v>
      </c>
      <c r="H247" t="s">
        <v>526</v>
      </c>
      <c r="I247" t="s">
        <v>111</v>
      </c>
      <c r="J247" s="5">
        <v>300000000</v>
      </c>
      <c r="K247" t="s">
        <v>115</v>
      </c>
      <c r="L247" t="s">
        <v>117</v>
      </c>
      <c r="M247" t="s">
        <v>127</v>
      </c>
      <c r="N247" s="6">
        <v>0</v>
      </c>
      <c r="O247" s="6">
        <v>0</v>
      </c>
      <c r="P247" s="6">
        <v>0.1</v>
      </c>
      <c r="Q247" s="5">
        <f t="shared" si="12"/>
        <v>0</v>
      </c>
      <c r="R247" s="5">
        <f t="shared" si="13"/>
        <v>0</v>
      </c>
      <c r="S247" s="5">
        <f t="shared" si="14"/>
        <v>30000000</v>
      </c>
      <c r="T247" s="7">
        <f t="shared" si="15"/>
        <v>30000000</v>
      </c>
    </row>
    <row r="248" spans="1:20" x14ac:dyDescent="0.35">
      <c r="A248" t="s">
        <v>346</v>
      </c>
      <c r="B248" t="s">
        <v>931</v>
      </c>
      <c r="C248" t="s">
        <v>29</v>
      </c>
      <c r="D248" t="s">
        <v>45</v>
      </c>
      <c r="E248" t="s">
        <v>62</v>
      </c>
      <c r="F248" t="s">
        <v>76</v>
      </c>
      <c r="G248">
        <v>2022</v>
      </c>
      <c r="H248" t="s">
        <v>932</v>
      </c>
      <c r="I248" t="s">
        <v>111</v>
      </c>
      <c r="J248" s="5">
        <v>300000</v>
      </c>
      <c r="K248" t="s">
        <v>114</v>
      </c>
      <c r="L248" t="s">
        <v>117</v>
      </c>
      <c r="N248" s="6">
        <v>0.9</v>
      </c>
      <c r="O248" s="6">
        <v>0</v>
      </c>
      <c r="P248" s="6">
        <v>0</v>
      </c>
      <c r="Q248" s="5">
        <f t="shared" si="12"/>
        <v>270000</v>
      </c>
      <c r="R248" s="5">
        <f t="shared" si="13"/>
        <v>0</v>
      </c>
      <c r="S248" s="5">
        <f t="shared" si="14"/>
        <v>0</v>
      </c>
      <c r="T248" s="7">
        <f t="shared" si="15"/>
        <v>270000</v>
      </c>
    </row>
    <row r="249" spans="1:20" x14ac:dyDescent="0.35">
      <c r="A249" t="s">
        <v>933</v>
      </c>
      <c r="B249" t="s">
        <v>934</v>
      </c>
      <c r="C249" t="s">
        <v>29</v>
      </c>
      <c r="D249" t="s">
        <v>45</v>
      </c>
      <c r="E249" t="s">
        <v>65</v>
      </c>
      <c r="F249" t="s">
        <v>79</v>
      </c>
      <c r="G249">
        <v>2022</v>
      </c>
      <c r="H249" t="s">
        <v>935</v>
      </c>
      <c r="I249" t="s">
        <v>111</v>
      </c>
      <c r="J249" s="5">
        <v>300000</v>
      </c>
      <c r="N249" s="6">
        <v>0</v>
      </c>
      <c r="O249" s="6">
        <v>0</v>
      </c>
      <c r="P249" s="6">
        <v>0</v>
      </c>
      <c r="Q249" s="5">
        <f t="shared" si="12"/>
        <v>0</v>
      </c>
      <c r="R249" s="5">
        <f t="shared" si="13"/>
        <v>0</v>
      </c>
      <c r="S249" s="5">
        <f t="shared" si="14"/>
        <v>0</v>
      </c>
      <c r="T249" s="7">
        <f t="shared" si="15"/>
        <v>0</v>
      </c>
    </row>
    <row r="250" spans="1:20" x14ac:dyDescent="0.35">
      <c r="A250" t="s">
        <v>936</v>
      </c>
      <c r="B250" t="s">
        <v>937</v>
      </c>
      <c r="C250" t="s">
        <v>29</v>
      </c>
      <c r="D250" t="s">
        <v>45</v>
      </c>
      <c r="E250" t="s">
        <v>64</v>
      </c>
      <c r="F250" t="s">
        <v>87</v>
      </c>
      <c r="G250">
        <v>2022</v>
      </c>
      <c r="H250" t="s">
        <v>938</v>
      </c>
      <c r="I250" t="s">
        <v>111</v>
      </c>
      <c r="J250" s="5">
        <v>500000</v>
      </c>
      <c r="N250" s="6">
        <v>0</v>
      </c>
      <c r="O250" s="6">
        <v>0</v>
      </c>
      <c r="P250" s="6">
        <v>0</v>
      </c>
      <c r="Q250" s="5">
        <f t="shared" si="12"/>
        <v>0</v>
      </c>
      <c r="R250" s="5">
        <f t="shared" si="13"/>
        <v>0</v>
      </c>
      <c r="S250" s="5">
        <f t="shared" si="14"/>
        <v>0</v>
      </c>
      <c r="T250" s="7">
        <f t="shared" si="15"/>
        <v>0</v>
      </c>
    </row>
    <row r="251" spans="1:20" x14ac:dyDescent="0.35">
      <c r="A251" t="s">
        <v>939</v>
      </c>
      <c r="B251" t="s">
        <v>19</v>
      </c>
      <c r="C251" t="s">
        <v>29</v>
      </c>
      <c r="D251" t="s">
        <v>45</v>
      </c>
      <c r="E251" t="s">
        <v>69</v>
      </c>
      <c r="F251" t="s">
        <v>94</v>
      </c>
      <c r="G251">
        <v>2022</v>
      </c>
      <c r="H251" t="s">
        <v>940</v>
      </c>
      <c r="I251" t="s">
        <v>111</v>
      </c>
      <c r="J251" s="5">
        <v>511733</v>
      </c>
      <c r="N251" s="6">
        <v>0</v>
      </c>
      <c r="O251" s="6">
        <v>0</v>
      </c>
      <c r="P251" s="6">
        <v>0</v>
      </c>
      <c r="Q251" s="5">
        <f t="shared" si="12"/>
        <v>0</v>
      </c>
      <c r="R251" s="5">
        <f t="shared" si="13"/>
        <v>0</v>
      </c>
      <c r="S251" s="5">
        <f t="shared" si="14"/>
        <v>0</v>
      </c>
      <c r="T251" s="7">
        <f t="shared" si="15"/>
        <v>0</v>
      </c>
    </row>
    <row r="252" spans="1:20" x14ac:dyDescent="0.35">
      <c r="A252" t="s">
        <v>941</v>
      </c>
      <c r="B252" t="s">
        <v>942</v>
      </c>
      <c r="C252" t="s">
        <v>29</v>
      </c>
      <c r="D252" t="s">
        <v>45</v>
      </c>
      <c r="E252" t="s">
        <v>63</v>
      </c>
      <c r="F252" t="s">
        <v>83</v>
      </c>
      <c r="G252">
        <v>2022</v>
      </c>
      <c r="H252" t="s">
        <v>585</v>
      </c>
      <c r="I252" t="s">
        <v>111</v>
      </c>
      <c r="J252" s="5">
        <v>250000</v>
      </c>
      <c r="N252" s="6">
        <v>0</v>
      </c>
      <c r="O252" s="6">
        <v>0</v>
      </c>
      <c r="P252" s="6">
        <v>0</v>
      </c>
      <c r="Q252" s="5">
        <f t="shared" si="12"/>
        <v>0</v>
      </c>
      <c r="R252" s="5">
        <f t="shared" si="13"/>
        <v>0</v>
      </c>
      <c r="S252" s="5">
        <f t="shared" si="14"/>
        <v>0</v>
      </c>
      <c r="T252" s="7">
        <f t="shared" si="15"/>
        <v>0</v>
      </c>
    </row>
    <row r="253" spans="1:20" x14ac:dyDescent="0.35">
      <c r="A253" t="s">
        <v>347</v>
      </c>
      <c r="B253" t="s">
        <v>943</v>
      </c>
      <c r="C253" t="s">
        <v>29</v>
      </c>
      <c r="D253" t="s">
        <v>45</v>
      </c>
      <c r="E253" t="s">
        <v>62</v>
      </c>
      <c r="F253" t="s">
        <v>81</v>
      </c>
      <c r="G253">
        <v>2022</v>
      </c>
      <c r="H253" t="s">
        <v>684</v>
      </c>
      <c r="I253" t="s">
        <v>111</v>
      </c>
      <c r="J253" s="5">
        <v>350000</v>
      </c>
      <c r="K253" t="s">
        <v>114</v>
      </c>
      <c r="L253" t="s">
        <v>135</v>
      </c>
      <c r="N253" s="6">
        <v>0.85709999999999997</v>
      </c>
      <c r="O253" s="6">
        <v>0</v>
      </c>
      <c r="P253" s="6">
        <v>0</v>
      </c>
      <c r="Q253" s="5">
        <f t="shared" si="12"/>
        <v>299985</v>
      </c>
      <c r="R253" s="5">
        <f t="shared" si="13"/>
        <v>0</v>
      </c>
      <c r="S253" s="5">
        <f t="shared" si="14"/>
        <v>0</v>
      </c>
      <c r="T253" s="7">
        <f t="shared" si="15"/>
        <v>299985</v>
      </c>
    </row>
    <row r="254" spans="1:20" x14ac:dyDescent="0.35">
      <c r="A254" t="s">
        <v>348</v>
      </c>
      <c r="B254" t="s">
        <v>944</v>
      </c>
      <c r="C254" t="s">
        <v>29</v>
      </c>
      <c r="D254" t="s">
        <v>45</v>
      </c>
      <c r="E254" t="s">
        <v>65</v>
      </c>
      <c r="F254" t="s">
        <v>79</v>
      </c>
      <c r="G254">
        <v>2022</v>
      </c>
      <c r="H254" t="s">
        <v>945</v>
      </c>
      <c r="I254" t="s">
        <v>111</v>
      </c>
      <c r="J254" s="5">
        <v>450000</v>
      </c>
      <c r="K254" t="s">
        <v>115</v>
      </c>
      <c r="L254" t="s">
        <v>118</v>
      </c>
      <c r="M254" t="s">
        <v>125</v>
      </c>
      <c r="N254" s="6">
        <v>0</v>
      </c>
      <c r="O254" s="6">
        <v>0</v>
      </c>
      <c r="P254" s="6">
        <v>1</v>
      </c>
      <c r="Q254" s="5">
        <f t="shared" si="12"/>
        <v>0</v>
      </c>
      <c r="R254" s="5">
        <f t="shared" si="13"/>
        <v>0</v>
      </c>
      <c r="S254" s="5">
        <f t="shared" si="14"/>
        <v>450000</v>
      </c>
      <c r="T254" s="7">
        <f t="shared" si="15"/>
        <v>450000</v>
      </c>
    </row>
    <row r="255" spans="1:20" x14ac:dyDescent="0.35">
      <c r="A255" t="s">
        <v>946</v>
      </c>
      <c r="B255" t="s">
        <v>947</v>
      </c>
      <c r="C255" t="s">
        <v>29</v>
      </c>
      <c r="D255" t="s">
        <v>45</v>
      </c>
      <c r="E255" t="s">
        <v>67</v>
      </c>
      <c r="F255" t="s">
        <v>84</v>
      </c>
      <c r="G255">
        <v>2022</v>
      </c>
      <c r="H255" t="s">
        <v>608</v>
      </c>
      <c r="I255" t="s">
        <v>111</v>
      </c>
      <c r="J255" s="5">
        <v>150000</v>
      </c>
      <c r="N255" s="6">
        <v>0</v>
      </c>
      <c r="O255" s="6">
        <v>0</v>
      </c>
      <c r="P255" s="6">
        <v>0</v>
      </c>
      <c r="Q255" s="5">
        <f t="shared" si="12"/>
        <v>0</v>
      </c>
      <c r="R255" s="5">
        <f t="shared" si="13"/>
        <v>0</v>
      </c>
      <c r="S255" s="5">
        <f t="shared" si="14"/>
        <v>0</v>
      </c>
      <c r="T255" s="7">
        <f t="shared" si="15"/>
        <v>0</v>
      </c>
    </row>
    <row r="256" spans="1:20" x14ac:dyDescent="0.35">
      <c r="A256" t="s">
        <v>349</v>
      </c>
      <c r="B256" t="s">
        <v>948</v>
      </c>
      <c r="C256" t="s">
        <v>29</v>
      </c>
      <c r="D256" t="s">
        <v>45</v>
      </c>
      <c r="E256" t="s">
        <v>63</v>
      </c>
      <c r="F256" t="s">
        <v>75</v>
      </c>
      <c r="G256">
        <v>2022</v>
      </c>
      <c r="H256" t="s">
        <v>746</v>
      </c>
      <c r="I256" t="s">
        <v>111</v>
      </c>
      <c r="J256" s="5">
        <v>180000</v>
      </c>
      <c r="K256" t="s">
        <v>115</v>
      </c>
      <c r="L256" t="s">
        <v>117</v>
      </c>
      <c r="M256" t="s">
        <v>121</v>
      </c>
      <c r="N256" s="6">
        <v>0</v>
      </c>
      <c r="O256" s="6">
        <v>0</v>
      </c>
      <c r="P256" s="6">
        <v>0.44439999999999996</v>
      </c>
      <c r="Q256" s="5">
        <f t="shared" si="12"/>
        <v>0</v>
      </c>
      <c r="R256" s="5">
        <f t="shared" si="13"/>
        <v>0</v>
      </c>
      <c r="S256" s="5">
        <f t="shared" si="14"/>
        <v>79992</v>
      </c>
      <c r="T256" s="7">
        <f t="shared" si="15"/>
        <v>79992</v>
      </c>
    </row>
    <row r="257" spans="1:20" x14ac:dyDescent="0.35">
      <c r="A257" t="s">
        <v>350</v>
      </c>
      <c r="B257" t="s">
        <v>949</v>
      </c>
      <c r="C257" t="s">
        <v>29</v>
      </c>
      <c r="D257" t="s">
        <v>45</v>
      </c>
      <c r="E257" t="s">
        <v>65</v>
      </c>
      <c r="F257" t="s">
        <v>950</v>
      </c>
      <c r="G257">
        <v>2022</v>
      </c>
      <c r="H257" t="s">
        <v>951</v>
      </c>
      <c r="I257" t="s">
        <v>111</v>
      </c>
      <c r="J257" s="5">
        <v>350000</v>
      </c>
      <c r="K257" t="s">
        <v>115</v>
      </c>
      <c r="L257" t="s">
        <v>117</v>
      </c>
      <c r="M257" t="s">
        <v>125</v>
      </c>
      <c r="N257" s="6">
        <v>0</v>
      </c>
      <c r="O257" s="6">
        <v>0</v>
      </c>
      <c r="P257" s="6">
        <v>1</v>
      </c>
      <c r="Q257" s="5">
        <f t="shared" si="12"/>
        <v>0</v>
      </c>
      <c r="R257" s="5">
        <f t="shared" si="13"/>
        <v>0</v>
      </c>
      <c r="S257" s="5">
        <f t="shared" si="14"/>
        <v>350000</v>
      </c>
      <c r="T257" s="7">
        <f t="shared" si="15"/>
        <v>350000</v>
      </c>
    </row>
    <row r="258" spans="1:20" x14ac:dyDescent="0.35">
      <c r="A258" t="s">
        <v>351</v>
      </c>
      <c r="B258" t="s">
        <v>952</v>
      </c>
      <c r="C258" t="s">
        <v>29</v>
      </c>
      <c r="D258" t="s">
        <v>45</v>
      </c>
      <c r="E258" t="s">
        <v>62</v>
      </c>
      <c r="F258" t="s">
        <v>72</v>
      </c>
      <c r="G258">
        <v>2022</v>
      </c>
      <c r="H258" t="s">
        <v>515</v>
      </c>
      <c r="I258" t="s">
        <v>111</v>
      </c>
      <c r="J258" s="5">
        <v>150000</v>
      </c>
      <c r="K258" t="s">
        <v>113</v>
      </c>
      <c r="M258" t="s">
        <v>129</v>
      </c>
      <c r="N258" s="6">
        <v>0</v>
      </c>
      <c r="O258" s="6">
        <v>1</v>
      </c>
      <c r="P258" s="6">
        <v>0</v>
      </c>
      <c r="Q258" s="5">
        <f t="shared" ref="Q258:Q321" si="16">N258*J258</f>
        <v>0</v>
      </c>
      <c r="R258" s="5">
        <f t="shared" ref="R258:R321" si="17">O258*J258</f>
        <v>150000</v>
      </c>
      <c r="S258" s="5">
        <f t="shared" ref="S258:S321" si="18">P258*J258</f>
        <v>0</v>
      </c>
      <c r="T258" s="7">
        <f t="shared" ref="T258:T321" si="19">SUM(Q258:S258)</f>
        <v>150000</v>
      </c>
    </row>
    <row r="259" spans="1:20" x14ac:dyDescent="0.35">
      <c r="A259" t="s">
        <v>352</v>
      </c>
      <c r="B259" t="s">
        <v>953</v>
      </c>
      <c r="C259" t="s">
        <v>29</v>
      </c>
      <c r="D259" t="s">
        <v>45</v>
      </c>
      <c r="E259" t="s">
        <v>69</v>
      </c>
      <c r="F259" t="s">
        <v>94</v>
      </c>
      <c r="G259">
        <v>2022</v>
      </c>
      <c r="H259" t="s">
        <v>954</v>
      </c>
      <c r="I259" t="s">
        <v>111</v>
      </c>
      <c r="J259" s="5">
        <v>200000</v>
      </c>
      <c r="K259" t="s">
        <v>113</v>
      </c>
      <c r="M259" t="s">
        <v>127</v>
      </c>
      <c r="N259" s="6">
        <v>0</v>
      </c>
      <c r="O259" s="6">
        <v>1</v>
      </c>
      <c r="P259" s="6">
        <v>0</v>
      </c>
      <c r="Q259" s="5">
        <f t="shared" si="16"/>
        <v>0</v>
      </c>
      <c r="R259" s="5">
        <f t="shared" si="17"/>
        <v>200000</v>
      </c>
      <c r="S259" s="5">
        <f t="shared" si="18"/>
        <v>0</v>
      </c>
      <c r="T259" s="7">
        <f t="shared" si="19"/>
        <v>200000</v>
      </c>
    </row>
    <row r="260" spans="1:20" x14ac:dyDescent="0.35">
      <c r="A260" t="s">
        <v>955</v>
      </c>
      <c r="B260" t="s">
        <v>956</v>
      </c>
      <c r="C260" t="s">
        <v>29</v>
      </c>
      <c r="D260" t="s">
        <v>45</v>
      </c>
      <c r="E260" t="s">
        <v>63</v>
      </c>
      <c r="F260" t="s">
        <v>89</v>
      </c>
      <c r="G260">
        <v>2022</v>
      </c>
      <c r="H260" t="s">
        <v>641</v>
      </c>
      <c r="I260" t="s">
        <v>111</v>
      </c>
      <c r="J260" s="5">
        <v>100000</v>
      </c>
      <c r="N260" s="6">
        <v>0</v>
      </c>
      <c r="O260" s="6">
        <v>0</v>
      </c>
      <c r="P260" s="6">
        <v>0</v>
      </c>
      <c r="Q260" s="5">
        <f t="shared" si="16"/>
        <v>0</v>
      </c>
      <c r="R260" s="5">
        <f t="shared" si="17"/>
        <v>0</v>
      </c>
      <c r="S260" s="5">
        <f t="shared" si="18"/>
        <v>0</v>
      </c>
      <c r="T260" s="7">
        <f t="shared" si="19"/>
        <v>0</v>
      </c>
    </row>
    <row r="261" spans="1:20" x14ac:dyDescent="0.35">
      <c r="A261" t="s">
        <v>957</v>
      </c>
      <c r="B261" t="s">
        <v>958</v>
      </c>
      <c r="C261" t="s">
        <v>29</v>
      </c>
      <c r="D261" t="s">
        <v>45</v>
      </c>
      <c r="E261" t="s">
        <v>64</v>
      </c>
      <c r="F261" t="s">
        <v>74</v>
      </c>
      <c r="G261">
        <v>2022</v>
      </c>
      <c r="H261" t="s">
        <v>552</v>
      </c>
      <c r="I261" t="s">
        <v>111</v>
      </c>
      <c r="J261" s="5">
        <v>1500000</v>
      </c>
      <c r="N261" s="6">
        <v>0</v>
      </c>
      <c r="O261" s="6">
        <v>0</v>
      </c>
      <c r="P261" s="6">
        <v>0</v>
      </c>
      <c r="Q261" s="5">
        <f t="shared" si="16"/>
        <v>0</v>
      </c>
      <c r="R261" s="5">
        <f t="shared" si="17"/>
        <v>0</v>
      </c>
      <c r="S261" s="5">
        <f t="shared" si="18"/>
        <v>0</v>
      </c>
      <c r="T261" s="7">
        <f t="shared" si="19"/>
        <v>0</v>
      </c>
    </row>
    <row r="262" spans="1:20" x14ac:dyDescent="0.35">
      <c r="A262" t="s">
        <v>959</v>
      </c>
      <c r="B262" t="s">
        <v>960</v>
      </c>
      <c r="C262" t="s">
        <v>29</v>
      </c>
      <c r="D262" t="s">
        <v>45</v>
      </c>
      <c r="E262" t="s">
        <v>69</v>
      </c>
      <c r="F262" t="s">
        <v>94</v>
      </c>
      <c r="G262">
        <v>2022</v>
      </c>
      <c r="H262" t="s">
        <v>961</v>
      </c>
      <c r="I262" t="s">
        <v>111</v>
      </c>
      <c r="J262" s="5">
        <v>19440</v>
      </c>
      <c r="N262" s="6">
        <v>0</v>
      </c>
      <c r="O262" s="6">
        <v>0</v>
      </c>
      <c r="P262" s="6">
        <v>0</v>
      </c>
      <c r="Q262" s="5">
        <f t="shared" si="16"/>
        <v>0</v>
      </c>
      <c r="R262" s="5">
        <f t="shared" si="17"/>
        <v>0</v>
      </c>
      <c r="S262" s="5">
        <f t="shared" si="18"/>
        <v>0</v>
      </c>
      <c r="T262" s="7">
        <f t="shared" si="19"/>
        <v>0</v>
      </c>
    </row>
    <row r="263" spans="1:20" x14ac:dyDescent="0.35">
      <c r="A263" t="s">
        <v>962</v>
      </c>
      <c r="B263" t="s">
        <v>963</v>
      </c>
      <c r="C263" t="s">
        <v>29</v>
      </c>
      <c r="D263" t="s">
        <v>45</v>
      </c>
      <c r="E263" t="s">
        <v>64</v>
      </c>
      <c r="F263" t="s">
        <v>87</v>
      </c>
      <c r="G263">
        <v>2022</v>
      </c>
      <c r="H263" t="s">
        <v>601</v>
      </c>
      <c r="I263" t="s">
        <v>111</v>
      </c>
      <c r="J263" s="5">
        <v>125000</v>
      </c>
      <c r="N263" s="6">
        <v>0</v>
      </c>
      <c r="O263" s="6">
        <v>0</v>
      </c>
      <c r="P263" s="6">
        <v>0</v>
      </c>
      <c r="Q263" s="5">
        <f t="shared" si="16"/>
        <v>0</v>
      </c>
      <c r="R263" s="5">
        <f t="shared" si="17"/>
        <v>0</v>
      </c>
      <c r="S263" s="5">
        <f t="shared" si="18"/>
        <v>0</v>
      </c>
      <c r="T263" s="7">
        <f t="shared" si="19"/>
        <v>0</v>
      </c>
    </row>
    <row r="264" spans="1:20" x14ac:dyDescent="0.35">
      <c r="A264" t="s">
        <v>964</v>
      </c>
      <c r="B264" t="s">
        <v>965</v>
      </c>
      <c r="C264" t="s">
        <v>29</v>
      </c>
      <c r="D264" t="s">
        <v>45</v>
      </c>
      <c r="E264" t="s">
        <v>69</v>
      </c>
      <c r="F264" t="s">
        <v>94</v>
      </c>
      <c r="G264">
        <v>2022</v>
      </c>
      <c r="H264" t="s">
        <v>966</v>
      </c>
      <c r="I264" t="s">
        <v>111</v>
      </c>
      <c r="J264" s="5">
        <v>19692</v>
      </c>
      <c r="N264" s="6">
        <v>0</v>
      </c>
      <c r="O264" s="6">
        <v>0</v>
      </c>
      <c r="P264" s="6">
        <v>0</v>
      </c>
      <c r="Q264" s="5">
        <f t="shared" si="16"/>
        <v>0</v>
      </c>
      <c r="R264" s="5">
        <f t="shared" si="17"/>
        <v>0</v>
      </c>
      <c r="S264" s="5">
        <f t="shared" si="18"/>
        <v>0</v>
      </c>
      <c r="T264" s="7">
        <f t="shared" si="19"/>
        <v>0</v>
      </c>
    </row>
    <row r="265" spans="1:20" x14ac:dyDescent="0.35">
      <c r="A265" t="s">
        <v>967</v>
      </c>
      <c r="B265" t="s">
        <v>968</v>
      </c>
      <c r="C265" t="s">
        <v>29</v>
      </c>
      <c r="D265" t="s">
        <v>45</v>
      </c>
      <c r="E265" t="s">
        <v>64</v>
      </c>
      <c r="F265" t="s">
        <v>86</v>
      </c>
      <c r="G265">
        <v>2022</v>
      </c>
      <c r="H265" t="s">
        <v>531</v>
      </c>
      <c r="I265" t="s">
        <v>111</v>
      </c>
      <c r="J265" s="5">
        <v>368421</v>
      </c>
      <c r="N265" s="6">
        <v>0</v>
      </c>
      <c r="O265" s="6">
        <v>0</v>
      </c>
      <c r="P265" s="6">
        <v>0</v>
      </c>
      <c r="Q265" s="5">
        <f t="shared" si="16"/>
        <v>0</v>
      </c>
      <c r="R265" s="5">
        <f t="shared" si="17"/>
        <v>0</v>
      </c>
      <c r="S265" s="5">
        <f t="shared" si="18"/>
        <v>0</v>
      </c>
      <c r="T265" s="7">
        <f t="shared" si="19"/>
        <v>0</v>
      </c>
    </row>
    <row r="266" spans="1:20" x14ac:dyDescent="0.35">
      <c r="A266" t="s">
        <v>353</v>
      </c>
      <c r="B266" t="s">
        <v>969</v>
      </c>
      <c r="C266" t="s">
        <v>29</v>
      </c>
      <c r="D266" t="s">
        <v>45</v>
      </c>
      <c r="E266" t="s">
        <v>65</v>
      </c>
      <c r="F266" t="s">
        <v>90</v>
      </c>
      <c r="G266">
        <v>2022</v>
      </c>
      <c r="H266" t="s">
        <v>794</v>
      </c>
      <c r="I266" t="s">
        <v>111</v>
      </c>
      <c r="J266" s="5">
        <v>600000</v>
      </c>
      <c r="K266" t="s">
        <v>113</v>
      </c>
      <c r="M266" t="s">
        <v>125</v>
      </c>
      <c r="N266" s="6">
        <v>0</v>
      </c>
      <c r="O266" s="6">
        <v>1</v>
      </c>
      <c r="P266" s="6">
        <v>0</v>
      </c>
      <c r="Q266" s="5">
        <f t="shared" si="16"/>
        <v>0</v>
      </c>
      <c r="R266" s="5">
        <f t="shared" si="17"/>
        <v>600000</v>
      </c>
      <c r="S266" s="5">
        <f t="shared" si="18"/>
        <v>0</v>
      </c>
      <c r="T266" s="7">
        <f t="shared" si="19"/>
        <v>600000</v>
      </c>
    </row>
    <row r="267" spans="1:20" x14ac:dyDescent="0.35">
      <c r="A267" t="s">
        <v>970</v>
      </c>
      <c r="B267" t="s">
        <v>971</v>
      </c>
      <c r="C267" t="s">
        <v>29</v>
      </c>
      <c r="D267" t="s">
        <v>45</v>
      </c>
      <c r="E267" t="s">
        <v>64</v>
      </c>
      <c r="F267" t="s">
        <v>74</v>
      </c>
      <c r="G267">
        <v>2022</v>
      </c>
      <c r="H267" t="s">
        <v>788</v>
      </c>
      <c r="I267" t="s">
        <v>111</v>
      </c>
      <c r="J267" s="5">
        <v>200000</v>
      </c>
      <c r="N267" s="6">
        <v>0</v>
      </c>
      <c r="O267" s="6">
        <v>0</v>
      </c>
      <c r="P267" s="6">
        <v>0</v>
      </c>
      <c r="Q267" s="5">
        <f t="shared" si="16"/>
        <v>0</v>
      </c>
      <c r="R267" s="5">
        <f t="shared" si="17"/>
        <v>0</v>
      </c>
      <c r="S267" s="5">
        <f t="shared" si="18"/>
        <v>0</v>
      </c>
      <c r="T267" s="7">
        <f t="shared" si="19"/>
        <v>0</v>
      </c>
    </row>
    <row r="268" spans="1:20" x14ac:dyDescent="0.35">
      <c r="A268" t="s">
        <v>354</v>
      </c>
      <c r="B268" t="s">
        <v>972</v>
      </c>
      <c r="C268" t="s">
        <v>29</v>
      </c>
      <c r="D268" t="s">
        <v>45</v>
      </c>
      <c r="E268" t="s">
        <v>63</v>
      </c>
      <c r="F268" t="s">
        <v>73</v>
      </c>
      <c r="G268">
        <v>2022</v>
      </c>
      <c r="H268" t="s">
        <v>641</v>
      </c>
      <c r="I268" t="s">
        <v>111</v>
      </c>
      <c r="J268" s="5">
        <v>200000</v>
      </c>
      <c r="K268" t="s">
        <v>115</v>
      </c>
      <c r="L268" t="s">
        <v>117</v>
      </c>
      <c r="M268" t="s">
        <v>127</v>
      </c>
      <c r="N268" s="6">
        <v>0</v>
      </c>
      <c r="O268" s="6">
        <v>0</v>
      </c>
      <c r="P268" s="6">
        <v>0.1</v>
      </c>
      <c r="Q268" s="5">
        <f t="shared" si="16"/>
        <v>0</v>
      </c>
      <c r="R268" s="5">
        <f t="shared" si="17"/>
        <v>0</v>
      </c>
      <c r="S268" s="5">
        <f t="shared" si="18"/>
        <v>20000</v>
      </c>
      <c r="T268" s="7">
        <f t="shared" si="19"/>
        <v>20000</v>
      </c>
    </row>
    <row r="269" spans="1:20" x14ac:dyDescent="0.35">
      <c r="A269" t="s">
        <v>973</v>
      </c>
      <c r="B269" t="s">
        <v>974</v>
      </c>
      <c r="C269" t="s">
        <v>29</v>
      </c>
      <c r="D269" t="s">
        <v>45</v>
      </c>
      <c r="E269" t="s">
        <v>63</v>
      </c>
      <c r="F269" t="s">
        <v>89</v>
      </c>
      <c r="G269">
        <v>2022</v>
      </c>
      <c r="H269" t="s">
        <v>746</v>
      </c>
      <c r="I269" t="s">
        <v>111</v>
      </c>
      <c r="J269" s="5">
        <v>200000</v>
      </c>
      <c r="N269" s="6">
        <v>0</v>
      </c>
      <c r="O269" s="6">
        <v>0</v>
      </c>
      <c r="P269" s="6">
        <v>0</v>
      </c>
      <c r="Q269" s="5">
        <f t="shared" si="16"/>
        <v>0</v>
      </c>
      <c r="R269" s="5">
        <f t="shared" si="17"/>
        <v>0</v>
      </c>
      <c r="S269" s="5">
        <f t="shared" si="18"/>
        <v>0</v>
      </c>
      <c r="T269" s="7">
        <f t="shared" si="19"/>
        <v>0</v>
      </c>
    </row>
    <row r="270" spans="1:20" x14ac:dyDescent="0.35">
      <c r="A270" t="s">
        <v>355</v>
      </c>
      <c r="B270" t="s">
        <v>975</v>
      </c>
      <c r="C270" t="s">
        <v>32</v>
      </c>
      <c r="D270" t="s">
        <v>45</v>
      </c>
      <c r="E270" t="s">
        <v>63</v>
      </c>
      <c r="F270" t="s">
        <v>75</v>
      </c>
      <c r="G270">
        <v>2022</v>
      </c>
      <c r="H270" t="s">
        <v>843</v>
      </c>
      <c r="I270" t="s">
        <v>111</v>
      </c>
      <c r="J270" s="5">
        <v>85000000</v>
      </c>
      <c r="K270" t="s">
        <v>113</v>
      </c>
      <c r="M270" t="s">
        <v>127</v>
      </c>
      <c r="N270" s="6">
        <v>0</v>
      </c>
      <c r="O270" s="6">
        <v>0.91</v>
      </c>
      <c r="P270" s="6">
        <v>0</v>
      </c>
      <c r="Q270" s="5">
        <f t="shared" si="16"/>
        <v>0</v>
      </c>
      <c r="R270" s="5">
        <f t="shared" si="17"/>
        <v>77350000</v>
      </c>
      <c r="S270" s="5">
        <f t="shared" si="18"/>
        <v>0</v>
      </c>
      <c r="T270" s="7">
        <f t="shared" si="19"/>
        <v>77350000</v>
      </c>
    </row>
    <row r="271" spans="1:20" x14ac:dyDescent="0.35">
      <c r="A271" t="s">
        <v>356</v>
      </c>
      <c r="B271" t="s">
        <v>21</v>
      </c>
      <c r="C271" t="s">
        <v>31</v>
      </c>
      <c r="D271" t="s">
        <v>46</v>
      </c>
      <c r="E271" t="s">
        <v>63</v>
      </c>
      <c r="F271" t="s">
        <v>75</v>
      </c>
      <c r="G271">
        <v>2022</v>
      </c>
      <c r="H271" t="s">
        <v>976</v>
      </c>
      <c r="I271" t="s">
        <v>111</v>
      </c>
      <c r="J271" s="5">
        <v>6431162</v>
      </c>
      <c r="K271" t="s">
        <v>114</v>
      </c>
      <c r="L271" t="s">
        <v>136</v>
      </c>
      <c r="N271" s="6">
        <v>0.75900000000000001</v>
      </c>
      <c r="O271" s="6">
        <v>0</v>
      </c>
      <c r="P271" s="6">
        <v>0</v>
      </c>
      <c r="Q271" s="5">
        <f t="shared" si="16"/>
        <v>4881251.9579999996</v>
      </c>
      <c r="R271" s="5">
        <f t="shared" si="17"/>
        <v>0</v>
      </c>
      <c r="S271" s="5">
        <f t="shared" si="18"/>
        <v>0</v>
      </c>
      <c r="T271" s="7">
        <f t="shared" si="19"/>
        <v>4881251.9579999996</v>
      </c>
    </row>
    <row r="272" spans="1:20" x14ac:dyDescent="0.35">
      <c r="A272" t="s">
        <v>357</v>
      </c>
      <c r="B272" t="s">
        <v>977</v>
      </c>
      <c r="C272" t="s">
        <v>27</v>
      </c>
      <c r="D272" t="s">
        <v>46</v>
      </c>
      <c r="E272" t="s">
        <v>65</v>
      </c>
      <c r="F272" t="s">
        <v>79</v>
      </c>
      <c r="G272">
        <v>2022</v>
      </c>
      <c r="H272" t="s">
        <v>978</v>
      </c>
      <c r="I272" t="s">
        <v>111</v>
      </c>
      <c r="J272" s="5">
        <v>106000000</v>
      </c>
      <c r="K272" t="s">
        <v>114</v>
      </c>
      <c r="L272" t="s">
        <v>117</v>
      </c>
      <c r="N272" s="6">
        <v>9.7999999999999997E-3</v>
      </c>
      <c r="O272" s="6">
        <v>0</v>
      </c>
      <c r="P272" s="6">
        <v>0</v>
      </c>
      <c r="Q272" s="5">
        <f t="shared" si="16"/>
        <v>1038800</v>
      </c>
      <c r="R272" s="5">
        <f t="shared" si="17"/>
        <v>0</v>
      </c>
      <c r="S272" s="5">
        <f t="shared" si="18"/>
        <v>0</v>
      </c>
      <c r="T272" s="7">
        <f t="shared" si="19"/>
        <v>1038800</v>
      </c>
    </row>
    <row r="273" spans="1:20" x14ac:dyDescent="0.35">
      <c r="A273" t="s">
        <v>357</v>
      </c>
      <c r="B273" t="s">
        <v>977</v>
      </c>
      <c r="C273" t="s">
        <v>27</v>
      </c>
      <c r="D273" t="s">
        <v>46</v>
      </c>
      <c r="E273" t="s">
        <v>65</v>
      </c>
      <c r="F273" t="s">
        <v>79</v>
      </c>
      <c r="G273">
        <v>2022</v>
      </c>
      <c r="H273" t="s">
        <v>978</v>
      </c>
      <c r="I273" t="s">
        <v>111</v>
      </c>
      <c r="J273" s="5">
        <v>106000000</v>
      </c>
      <c r="K273" t="s">
        <v>113</v>
      </c>
      <c r="M273" t="s">
        <v>125</v>
      </c>
      <c r="N273" s="6">
        <v>0</v>
      </c>
      <c r="O273" s="6">
        <v>6.8499999999999991E-2</v>
      </c>
      <c r="P273" s="6">
        <v>0</v>
      </c>
      <c r="Q273" s="5">
        <f t="shared" si="16"/>
        <v>0</v>
      </c>
      <c r="R273" s="5">
        <f t="shared" si="17"/>
        <v>7260999.9999999991</v>
      </c>
      <c r="S273" s="5">
        <f t="shared" si="18"/>
        <v>0</v>
      </c>
      <c r="T273" s="7">
        <f t="shared" si="19"/>
        <v>7260999.9999999991</v>
      </c>
    </row>
    <row r="274" spans="1:20" x14ac:dyDescent="0.35">
      <c r="A274" t="s">
        <v>357</v>
      </c>
      <c r="B274" t="s">
        <v>977</v>
      </c>
      <c r="C274" t="s">
        <v>27</v>
      </c>
      <c r="D274" t="s">
        <v>46</v>
      </c>
      <c r="E274" t="s">
        <v>65</v>
      </c>
      <c r="F274" t="s">
        <v>79</v>
      </c>
      <c r="G274">
        <v>2022</v>
      </c>
      <c r="H274" t="s">
        <v>978</v>
      </c>
      <c r="I274" t="s">
        <v>111</v>
      </c>
      <c r="J274" s="5">
        <v>106000000</v>
      </c>
      <c r="K274" t="s">
        <v>113</v>
      </c>
      <c r="M274" t="s">
        <v>119</v>
      </c>
      <c r="N274" s="6">
        <v>0</v>
      </c>
      <c r="O274" s="6">
        <v>3.2300000000000002E-2</v>
      </c>
      <c r="P274" s="6">
        <v>0</v>
      </c>
      <c r="Q274" s="5">
        <f t="shared" si="16"/>
        <v>0</v>
      </c>
      <c r="R274" s="5">
        <f t="shared" si="17"/>
        <v>3423800.0000000005</v>
      </c>
      <c r="S274" s="5">
        <f t="shared" si="18"/>
        <v>0</v>
      </c>
      <c r="T274" s="7">
        <f t="shared" si="19"/>
        <v>3423800.0000000005</v>
      </c>
    </row>
    <row r="275" spans="1:20" x14ac:dyDescent="0.35">
      <c r="A275" t="s">
        <v>357</v>
      </c>
      <c r="B275" t="s">
        <v>977</v>
      </c>
      <c r="C275" t="s">
        <v>27</v>
      </c>
      <c r="D275" t="s">
        <v>46</v>
      </c>
      <c r="E275" t="s">
        <v>65</v>
      </c>
      <c r="F275" t="s">
        <v>79</v>
      </c>
      <c r="G275">
        <v>2022</v>
      </c>
      <c r="H275" t="s">
        <v>978</v>
      </c>
      <c r="I275" t="s">
        <v>111</v>
      </c>
      <c r="J275" s="5">
        <v>106000000</v>
      </c>
      <c r="K275" t="s">
        <v>113</v>
      </c>
      <c r="M275" t="s">
        <v>120</v>
      </c>
      <c r="N275" s="6">
        <v>0</v>
      </c>
      <c r="O275" s="6">
        <v>0.36180000000000001</v>
      </c>
      <c r="P275" s="6">
        <v>0</v>
      </c>
      <c r="Q275" s="5">
        <f t="shared" si="16"/>
        <v>0</v>
      </c>
      <c r="R275" s="5">
        <f t="shared" si="17"/>
        <v>38350800</v>
      </c>
      <c r="S275" s="5">
        <f t="shared" si="18"/>
        <v>0</v>
      </c>
      <c r="T275" s="7">
        <f t="shared" si="19"/>
        <v>38350800</v>
      </c>
    </row>
    <row r="276" spans="1:20" x14ac:dyDescent="0.35">
      <c r="A276" t="s">
        <v>358</v>
      </c>
      <c r="B276" t="s">
        <v>979</v>
      </c>
      <c r="C276" t="s">
        <v>27</v>
      </c>
      <c r="D276" t="s">
        <v>46</v>
      </c>
      <c r="E276" t="s">
        <v>62</v>
      </c>
      <c r="F276" t="s">
        <v>72</v>
      </c>
      <c r="G276">
        <v>2022</v>
      </c>
      <c r="H276" t="s">
        <v>521</v>
      </c>
      <c r="I276" t="s">
        <v>111</v>
      </c>
      <c r="J276" s="5">
        <v>100000000</v>
      </c>
      <c r="K276" t="s">
        <v>114</v>
      </c>
      <c r="L276" t="s">
        <v>135</v>
      </c>
      <c r="N276" s="6">
        <v>0.38069999999999998</v>
      </c>
      <c r="O276" s="6">
        <v>0</v>
      </c>
      <c r="P276" s="6">
        <v>0</v>
      </c>
      <c r="Q276" s="5">
        <f t="shared" si="16"/>
        <v>38070000</v>
      </c>
      <c r="R276" s="5">
        <f t="shared" si="17"/>
        <v>0</v>
      </c>
      <c r="S276" s="5">
        <f t="shared" si="18"/>
        <v>0</v>
      </c>
      <c r="T276" s="7">
        <f t="shared" si="19"/>
        <v>38070000</v>
      </c>
    </row>
    <row r="277" spans="1:20" x14ac:dyDescent="0.35">
      <c r="A277" t="s">
        <v>358</v>
      </c>
      <c r="B277" t="s">
        <v>979</v>
      </c>
      <c r="C277" t="s">
        <v>27</v>
      </c>
      <c r="D277" t="s">
        <v>46</v>
      </c>
      <c r="E277" t="s">
        <v>62</v>
      </c>
      <c r="F277" t="s">
        <v>72</v>
      </c>
      <c r="G277">
        <v>2022</v>
      </c>
      <c r="H277" t="s">
        <v>521</v>
      </c>
      <c r="I277" t="s">
        <v>111</v>
      </c>
      <c r="J277" s="5">
        <v>100000000</v>
      </c>
      <c r="K277" t="s">
        <v>114</v>
      </c>
      <c r="L277" t="s">
        <v>112</v>
      </c>
      <c r="N277" s="6">
        <v>0.16190000000000002</v>
      </c>
      <c r="O277" s="6">
        <v>0</v>
      </c>
      <c r="P277" s="6">
        <v>0</v>
      </c>
      <c r="Q277" s="5">
        <f t="shared" si="16"/>
        <v>16190000.000000002</v>
      </c>
      <c r="R277" s="5">
        <f t="shared" si="17"/>
        <v>0</v>
      </c>
      <c r="S277" s="5">
        <f t="shared" si="18"/>
        <v>0</v>
      </c>
      <c r="T277" s="7">
        <f t="shared" si="19"/>
        <v>16190000.000000002</v>
      </c>
    </row>
    <row r="278" spans="1:20" x14ac:dyDescent="0.35">
      <c r="A278" t="s">
        <v>359</v>
      </c>
      <c r="B278" t="s">
        <v>980</v>
      </c>
      <c r="C278" t="s">
        <v>27</v>
      </c>
      <c r="D278" t="s">
        <v>46</v>
      </c>
      <c r="E278" t="s">
        <v>62</v>
      </c>
      <c r="F278" t="s">
        <v>76</v>
      </c>
      <c r="G278">
        <v>2022</v>
      </c>
      <c r="H278" t="s">
        <v>843</v>
      </c>
      <c r="I278" t="s">
        <v>111</v>
      </c>
      <c r="J278" s="5">
        <v>100000000</v>
      </c>
      <c r="K278" t="s">
        <v>113</v>
      </c>
      <c r="M278" t="s">
        <v>120</v>
      </c>
      <c r="N278" s="6">
        <v>0</v>
      </c>
      <c r="O278" s="6">
        <v>0.33409999999999995</v>
      </c>
      <c r="P278" s="6">
        <v>0</v>
      </c>
      <c r="Q278" s="5">
        <f t="shared" si="16"/>
        <v>0</v>
      </c>
      <c r="R278" s="5">
        <f t="shared" si="17"/>
        <v>33409999.999999996</v>
      </c>
      <c r="S278" s="5">
        <f t="shared" si="18"/>
        <v>0</v>
      </c>
      <c r="T278" s="7">
        <f t="shared" si="19"/>
        <v>33409999.999999996</v>
      </c>
    </row>
    <row r="279" spans="1:20" x14ac:dyDescent="0.35">
      <c r="A279" t="s">
        <v>981</v>
      </c>
      <c r="B279" t="s">
        <v>19</v>
      </c>
      <c r="C279" t="s">
        <v>29</v>
      </c>
      <c r="D279" t="s">
        <v>46</v>
      </c>
      <c r="E279" t="s">
        <v>68</v>
      </c>
      <c r="F279" t="s">
        <v>95</v>
      </c>
      <c r="G279">
        <v>2022</v>
      </c>
      <c r="H279" t="s">
        <v>590</v>
      </c>
      <c r="I279" t="s">
        <v>111</v>
      </c>
      <c r="J279" s="5">
        <v>505305</v>
      </c>
      <c r="N279" s="6">
        <v>0</v>
      </c>
      <c r="O279" s="6">
        <v>0</v>
      </c>
      <c r="P279" s="6">
        <v>0</v>
      </c>
      <c r="Q279" s="5">
        <f t="shared" si="16"/>
        <v>0</v>
      </c>
      <c r="R279" s="5">
        <f t="shared" si="17"/>
        <v>0</v>
      </c>
      <c r="S279" s="5">
        <f t="shared" si="18"/>
        <v>0</v>
      </c>
      <c r="T279" s="7">
        <f t="shared" si="19"/>
        <v>0</v>
      </c>
    </row>
    <row r="280" spans="1:20" x14ac:dyDescent="0.35">
      <c r="A280" t="s">
        <v>360</v>
      </c>
      <c r="B280" t="s">
        <v>982</v>
      </c>
      <c r="C280" t="s">
        <v>29</v>
      </c>
      <c r="D280" t="s">
        <v>46</v>
      </c>
      <c r="E280" t="s">
        <v>65</v>
      </c>
      <c r="F280" t="s">
        <v>79</v>
      </c>
      <c r="G280">
        <v>2022</v>
      </c>
      <c r="H280" t="s">
        <v>741</v>
      </c>
      <c r="I280" t="s">
        <v>111</v>
      </c>
      <c r="J280" s="5">
        <v>500000</v>
      </c>
      <c r="K280" t="s">
        <v>113</v>
      </c>
      <c r="M280" t="s">
        <v>130</v>
      </c>
      <c r="N280" s="6">
        <v>0</v>
      </c>
      <c r="O280" s="6">
        <v>0.19</v>
      </c>
      <c r="P280" s="6">
        <v>0</v>
      </c>
      <c r="Q280" s="5">
        <f t="shared" si="16"/>
        <v>0</v>
      </c>
      <c r="R280" s="5">
        <f t="shared" si="17"/>
        <v>95000</v>
      </c>
      <c r="S280" s="5">
        <f t="shared" si="18"/>
        <v>0</v>
      </c>
      <c r="T280" s="7">
        <f t="shared" si="19"/>
        <v>95000</v>
      </c>
    </row>
    <row r="281" spans="1:20" x14ac:dyDescent="0.35">
      <c r="A281" t="s">
        <v>983</v>
      </c>
      <c r="B281" t="s">
        <v>984</v>
      </c>
      <c r="C281" t="s">
        <v>29</v>
      </c>
      <c r="D281" t="s">
        <v>46</v>
      </c>
      <c r="E281" t="s">
        <v>63</v>
      </c>
      <c r="F281" t="s">
        <v>83</v>
      </c>
      <c r="G281">
        <v>2022</v>
      </c>
      <c r="H281" t="s">
        <v>658</v>
      </c>
      <c r="I281" t="s">
        <v>111</v>
      </c>
      <c r="J281" s="5">
        <v>150000</v>
      </c>
      <c r="N281" s="6">
        <v>0</v>
      </c>
      <c r="O281" s="6">
        <v>0</v>
      </c>
      <c r="P281" s="6">
        <v>0</v>
      </c>
      <c r="Q281" s="5">
        <f t="shared" si="16"/>
        <v>0</v>
      </c>
      <c r="R281" s="5">
        <f t="shared" si="17"/>
        <v>0</v>
      </c>
      <c r="S281" s="5">
        <f t="shared" si="18"/>
        <v>0</v>
      </c>
      <c r="T281" s="7">
        <f t="shared" si="19"/>
        <v>0</v>
      </c>
    </row>
    <row r="282" spans="1:20" x14ac:dyDescent="0.35">
      <c r="A282" t="s">
        <v>361</v>
      </c>
      <c r="B282" t="s">
        <v>985</v>
      </c>
      <c r="C282" t="s">
        <v>29</v>
      </c>
      <c r="D282" t="s">
        <v>46</v>
      </c>
      <c r="E282" t="s">
        <v>62</v>
      </c>
      <c r="F282" t="s">
        <v>76</v>
      </c>
      <c r="G282">
        <v>2022</v>
      </c>
      <c r="H282" t="s">
        <v>772</v>
      </c>
      <c r="I282" t="s">
        <v>111</v>
      </c>
      <c r="J282" s="5">
        <v>350000</v>
      </c>
      <c r="K282" t="s">
        <v>114</v>
      </c>
      <c r="L282" t="s">
        <v>117</v>
      </c>
      <c r="N282" s="6">
        <v>0.31430000000000002</v>
      </c>
      <c r="O282" s="6">
        <v>0</v>
      </c>
      <c r="P282" s="6">
        <v>0</v>
      </c>
      <c r="Q282" s="5">
        <f t="shared" si="16"/>
        <v>110005.00000000001</v>
      </c>
      <c r="R282" s="5">
        <f t="shared" si="17"/>
        <v>0</v>
      </c>
      <c r="S282" s="5">
        <f t="shared" si="18"/>
        <v>0</v>
      </c>
      <c r="T282" s="7">
        <f t="shared" si="19"/>
        <v>110005.00000000001</v>
      </c>
    </row>
    <row r="283" spans="1:20" x14ac:dyDescent="0.35">
      <c r="A283" t="s">
        <v>362</v>
      </c>
      <c r="B283" t="s">
        <v>986</v>
      </c>
      <c r="C283" t="s">
        <v>29</v>
      </c>
      <c r="D283" t="s">
        <v>46</v>
      </c>
      <c r="E283" t="s">
        <v>62</v>
      </c>
      <c r="F283" t="s">
        <v>72</v>
      </c>
      <c r="G283">
        <v>2022</v>
      </c>
      <c r="H283" t="s">
        <v>987</v>
      </c>
      <c r="I283" t="s">
        <v>111</v>
      </c>
      <c r="J283" s="5">
        <v>300000</v>
      </c>
      <c r="K283" t="s">
        <v>114</v>
      </c>
      <c r="L283" t="s">
        <v>117</v>
      </c>
      <c r="N283" s="6">
        <v>0.16670000000000001</v>
      </c>
      <c r="O283" s="6">
        <v>0</v>
      </c>
      <c r="P283" s="6">
        <v>0</v>
      </c>
      <c r="Q283" s="5">
        <f t="shared" si="16"/>
        <v>50010.000000000007</v>
      </c>
      <c r="R283" s="5">
        <f t="shared" si="17"/>
        <v>0</v>
      </c>
      <c r="S283" s="5">
        <f t="shared" si="18"/>
        <v>0</v>
      </c>
      <c r="T283" s="7">
        <f t="shared" si="19"/>
        <v>50010.000000000007</v>
      </c>
    </row>
    <row r="284" spans="1:20" x14ac:dyDescent="0.35">
      <c r="A284" t="s">
        <v>988</v>
      </c>
      <c r="B284" t="s">
        <v>989</v>
      </c>
      <c r="C284" t="s">
        <v>29</v>
      </c>
      <c r="D284" t="s">
        <v>46</v>
      </c>
      <c r="E284" t="s">
        <v>67</v>
      </c>
      <c r="F284" t="s">
        <v>84</v>
      </c>
      <c r="G284">
        <v>2022</v>
      </c>
      <c r="H284" t="s">
        <v>577</v>
      </c>
      <c r="I284" t="s">
        <v>111</v>
      </c>
      <c r="J284" s="5">
        <v>150000</v>
      </c>
      <c r="N284" s="6">
        <v>0</v>
      </c>
      <c r="O284" s="6">
        <v>0</v>
      </c>
      <c r="P284" s="6">
        <v>0</v>
      </c>
      <c r="Q284" s="5">
        <f t="shared" si="16"/>
        <v>0</v>
      </c>
      <c r="R284" s="5">
        <f t="shared" si="17"/>
        <v>0</v>
      </c>
      <c r="S284" s="5">
        <f t="shared" si="18"/>
        <v>0</v>
      </c>
      <c r="T284" s="7">
        <f t="shared" si="19"/>
        <v>0</v>
      </c>
    </row>
    <row r="285" spans="1:20" x14ac:dyDescent="0.35">
      <c r="A285" t="s">
        <v>990</v>
      </c>
      <c r="B285" t="s">
        <v>991</v>
      </c>
      <c r="C285" t="s">
        <v>29</v>
      </c>
      <c r="D285" t="s">
        <v>46</v>
      </c>
      <c r="E285" t="s">
        <v>64</v>
      </c>
      <c r="F285" t="s">
        <v>74</v>
      </c>
      <c r="G285">
        <v>2022</v>
      </c>
      <c r="H285" t="s">
        <v>992</v>
      </c>
      <c r="I285" t="s">
        <v>111</v>
      </c>
      <c r="J285" s="5">
        <v>150000</v>
      </c>
      <c r="N285" s="6">
        <v>0</v>
      </c>
      <c r="O285" s="6">
        <v>0</v>
      </c>
      <c r="P285" s="6">
        <v>0</v>
      </c>
      <c r="Q285" s="5">
        <f t="shared" si="16"/>
        <v>0</v>
      </c>
      <c r="R285" s="5">
        <f t="shared" si="17"/>
        <v>0</v>
      </c>
      <c r="S285" s="5">
        <f t="shared" si="18"/>
        <v>0</v>
      </c>
      <c r="T285" s="7">
        <f t="shared" si="19"/>
        <v>0</v>
      </c>
    </row>
    <row r="286" spans="1:20" x14ac:dyDescent="0.35">
      <c r="A286" t="s">
        <v>363</v>
      </c>
      <c r="B286" t="s">
        <v>993</v>
      </c>
      <c r="C286" t="s">
        <v>29</v>
      </c>
      <c r="D286" t="s">
        <v>46</v>
      </c>
      <c r="E286" t="s">
        <v>65</v>
      </c>
      <c r="F286" t="s">
        <v>78</v>
      </c>
      <c r="G286">
        <v>2022</v>
      </c>
      <c r="H286" t="s">
        <v>794</v>
      </c>
      <c r="I286" t="s">
        <v>111</v>
      </c>
      <c r="J286" s="5">
        <v>250000</v>
      </c>
      <c r="K286" t="s">
        <v>115</v>
      </c>
      <c r="L286" t="s">
        <v>117</v>
      </c>
      <c r="M286" t="s">
        <v>120</v>
      </c>
      <c r="N286" s="6">
        <v>0</v>
      </c>
      <c r="O286" s="6">
        <v>0</v>
      </c>
      <c r="P286" s="6">
        <v>0.5</v>
      </c>
      <c r="Q286" s="5">
        <f t="shared" si="16"/>
        <v>0</v>
      </c>
      <c r="R286" s="5">
        <f t="shared" si="17"/>
        <v>0</v>
      </c>
      <c r="S286" s="5">
        <f t="shared" si="18"/>
        <v>125000</v>
      </c>
      <c r="T286" s="7">
        <f t="shared" si="19"/>
        <v>125000</v>
      </c>
    </row>
    <row r="287" spans="1:20" x14ac:dyDescent="0.35">
      <c r="A287" t="s">
        <v>364</v>
      </c>
      <c r="B287" t="s">
        <v>994</v>
      </c>
      <c r="C287" t="s">
        <v>29</v>
      </c>
      <c r="D287" t="s">
        <v>46</v>
      </c>
      <c r="E287" t="s">
        <v>68</v>
      </c>
      <c r="F287" t="s">
        <v>635</v>
      </c>
      <c r="G287">
        <v>2022</v>
      </c>
      <c r="H287" t="s">
        <v>760</v>
      </c>
      <c r="I287" t="s">
        <v>111</v>
      </c>
      <c r="J287" s="5">
        <v>200000</v>
      </c>
      <c r="K287" t="s">
        <v>113</v>
      </c>
      <c r="M287" t="s">
        <v>130</v>
      </c>
      <c r="N287" s="6">
        <v>0</v>
      </c>
      <c r="O287" s="6">
        <v>1</v>
      </c>
      <c r="P287" s="6">
        <v>0</v>
      </c>
      <c r="Q287" s="5">
        <f t="shared" si="16"/>
        <v>0</v>
      </c>
      <c r="R287" s="5">
        <f t="shared" si="17"/>
        <v>200000</v>
      </c>
      <c r="S287" s="5">
        <f t="shared" si="18"/>
        <v>0</v>
      </c>
      <c r="T287" s="7">
        <f t="shared" si="19"/>
        <v>200000</v>
      </c>
    </row>
    <row r="288" spans="1:20" x14ac:dyDescent="0.35">
      <c r="A288" t="s">
        <v>365</v>
      </c>
      <c r="B288" t="s">
        <v>995</v>
      </c>
      <c r="C288" t="s">
        <v>29</v>
      </c>
      <c r="D288" t="s">
        <v>46</v>
      </c>
      <c r="E288" t="s">
        <v>68</v>
      </c>
      <c r="F288" t="s">
        <v>635</v>
      </c>
      <c r="G288">
        <v>2022</v>
      </c>
      <c r="H288" t="s">
        <v>923</v>
      </c>
      <c r="I288" t="s">
        <v>111</v>
      </c>
      <c r="J288" s="5">
        <v>200000</v>
      </c>
      <c r="K288" t="s">
        <v>113</v>
      </c>
      <c r="M288" t="s">
        <v>130</v>
      </c>
      <c r="N288" s="6">
        <v>0</v>
      </c>
      <c r="O288" s="6">
        <v>1</v>
      </c>
      <c r="P288" s="6">
        <v>0</v>
      </c>
      <c r="Q288" s="5">
        <f t="shared" si="16"/>
        <v>0</v>
      </c>
      <c r="R288" s="5">
        <f t="shared" si="17"/>
        <v>200000</v>
      </c>
      <c r="S288" s="5">
        <f t="shared" si="18"/>
        <v>0</v>
      </c>
      <c r="T288" s="7">
        <f t="shared" si="19"/>
        <v>200000</v>
      </c>
    </row>
    <row r="289" spans="1:20" x14ac:dyDescent="0.35">
      <c r="A289" t="s">
        <v>996</v>
      </c>
      <c r="B289" t="s">
        <v>997</v>
      </c>
      <c r="C289" t="s">
        <v>31</v>
      </c>
      <c r="D289" t="s">
        <v>47</v>
      </c>
      <c r="E289" t="s">
        <v>64</v>
      </c>
      <c r="F289" t="s">
        <v>74</v>
      </c>
      <c r="G289">
        <v>2022</v>
      </c>
      <c r="H289" t="s">
        <v>651</v>
      </c>
      <c r="I289" t="s">
        <v>111</v>
      </c>
      <c r="J289" s="5">
        <v>4008413</v>
      </c>
      <c r="N289" s="6">
        <v>0</v>
      </c>
      <c r="O289" s="6">
        <v>0</v>
      </c>
      <c r="P289" s="6">
        <v>0</v>
      </c>
      <c r="Q289" s="5">
        <f t="shared" si="16"/>
        <v>0</v>
      </c>
      <c r="R289" s="5">
        <f t="shared" si="17"/>
        <v>0</v>
      </c>
      <c r="S289" s="5">
        <f t="shared" si="18"/>
        <v>0</v>
      </c>
      <c r="T289" s="7">
        <f t="shared" si="19"/>
        <v>0</v>
      </c>
    </row>
    <row r="290" spans="1:20" x14ac:dyDescent="0.35">
      <c r="A290" t="s">
        <v>366</v>
      </c>
      <c r="B290" t="s">
        <v>998</v>
      </c>
      <c r="C290" t="s">
        <v>31</v>
      </c>
      <c r="D290" t="s">
        <v>47</v>
      </c>
      <c r="E290" t="s">
        <v>65</v>
      </c>
      <c r="F290" t="s">
        <v>79</v>
      </c>
      <c r="G290">
        <v>2022</v>
      </c>
      <c r="H290" t="s">
        <v>741</v>
      </c>
      <c r="I290" t="s">
        <v>111</v>
      </c>
      <c r="J290" s="5">
        <v>1021886</v>
      </c>
      <c r="K290" t="s">
        <v>114</v>
      </c>
      <c r="L290" t="s">
        <v>118</v>
      </c>
      <c r="N290" s="6">
        <v>1</v>
      </c>
      <c r="O290" s="6">
        <v>0</v>
      </c>
      <c r="P290" s="6">
        <v>0</v>
      </c>
      <c r="Q290" s="5">
        <f t="shared" si="16"/>
        <v>1021886</v>
      </c>
      <c r="R290" s="5">
        <f t="shared" si="17"/>
        <v>0</v>
      </c>
      <c r="S290" s="5">
        <f t="shared" si="18"/>
        <v>0</v>
      </c>
      <c r="T290" s="7">
        <f t="shared" si="19"/>
        <v>1021886</v>
      </c>
    </row>
    <row r="291" spans="1:20" x14ac:dyDescent="0.35">
      <c r="A291" t="s">
        <v>367</v>
      </c>
      <c r="B291" t="s">
        <v>999</v>
      </c>
      <c r="C291" t="s">
        <v>27</v>
      </c>
      <c r="D291" t="s">
        <v>47</v>
      </c>
      <c r="E291" t="s">
        <v>62</v>
      </c>
      <c r="F291" t="s">
        <v>76</v>
      </c>
      <c r="G291">
        <v>2022</v>
      </c>
      <c r="H291" t="s">
        <v>641</v>
      </c>
      <c r="I291" t="s">
        <v>111</v>
      </c>
      <c r="J291" s="5">
        <v>75000000</v>
      </c>
      <c r="K291" t="s">
        <v>113</v>
      </c>
      <c r="M291" t="s">
        <v>120</v>
      </c>
      <c r="N291" s="6">
        <v>0</v>
      </c>
      <c r="O291" s="6">
        <v>8.5000000000000006E-2</v>
      </c>
      <c r="P291" s="6">
        <v>0</v>
      </c>
      <c r="Q291" s="5">
        <f t="shared" si="16"/>
        <v>0</v>
      </c>
      <c r="R291" s="5">
        <f t="shared" si="17"/>
        <v>6375000</v>
      </c>
      <c r="S291" s="5">
        <f t="shared" si="18"/>
        <v>0</v>
      </c>
      <c r="T291" s="7">
        <f t="shared" si="19"/>
        <v>6375000</v>
      </c>
    </row>
    <row r="292" spans="1:20" x14ac:dyDescent="0.35">
      <c r="A292" t="s">
        <v>1000</v>
      </c>
      <c r="B292" t="s">
        <v>1001</v>
      </c>
      <c r="C292" t="s">
        <v>27</v>
      </c>
      <c r="D292" t="s">
        <v>47</v>
      </c>
      <c r="E292" t="s">
        <v>64</v>
      </c>
      <c r="F292" t="s">
        <v>74</v>
      </c>
      <c r="G292">
        <v>2022</v>
      </c>
      <c r="H292" t="s">
        <v>938</v>
      </c>
      <c r="I292" t="s">
        <v>111</v>
      </c>
      <c r="J292" s="5">
        <v>300000000</v>
      </c>
      <c r="N292" s="6">
        <v>0</v>
      </c>
      <c r="O292" s="6">
        <v>0</v>
      </c>
      <c r="P292" s="6">
        <v>0</v>
      </c>
      <c r="Q292" s="5">
        <f t="shared" si="16"/>
        <v>0</v>
      </c>
      <c r="R292" s="5">
        <f t="shared" si="17"/>
        <v>0</v>
      </c>
      <c r="S292" s="5">
        <f t="shared" si="18"/>
        <v>0</v>
      </c>
      <c r="T292" s="7">
        <f t="shared" si="19"/>
        <v>0</v>
      </c>
    </row>
    <row r="293" spans="1:20" x14ac:dyDescent="0.35">
      <c r="A293" t="s">
        <v>368</v>
      </c>
      <c r="B293" t="s">
        <v>1002</v>
      </c>
      <c r="C293" t="s">
        <v>29</v>
      </c>
      <c r="D293" t="s">
        <v>47</v>
      </c>
      <c r="E293" t="s">
        <v>65</v>
      </c>
      <c r="F293" t="s">
        <v>90</v>
      </c>
      <c r="G293">
        <v>2022</v>
      </c>
      <c r="H293" t="s">
        <v>800</v>
      </c>
      <c r="I293" t="s">
        <v>111</v>
      </c>
      <c r="J293" s="5">
        <v>350000</v>
      </c>
      <c r="K293" t="s">
        <v>114</v>
      </c>
      <c r="L293" t="s">
        <v>117</v>
      </c>
      <c r="N293" s="6">
        <v>1</v>
      </c>
      <c r="O293" s="6">
        <v>0</v>
      </c>
      <c r="P293" s="6">
        <v>0</v>
      </c>
      <c r="Q293" s="5">
        <f t="shared" si="16"/>
        <v>350000</v>
      </c>
      <c r="R293" s="5">
        <f t="shared" si="17"/>
        <v>0</v>
      </c>
      <c r="S293" s="5">
        <f t="shared" si="18"/>
        <v>0</v>
      </c>
      <c r="T293" s="7">
        <f t="shared" si="19"/>
        <v>350000</v>
      </c>
    </row>
    <row r="294" spans="1:20" x14ac:dyDescent="0.35">
      <c r="A294" t="s">
        <v>1003</v>
      </c>
      <c r="B294" t="s">
        <v>1004</v>
      </c>
      <c r="C294" t="s">
        <v>29</v>
      </c>
      <c r="D294" t="s">
        <v>47</v>
      </c>
      <c r="E294" t="s">
        <v>64</v>
      </c>
      <c r="F294" t="s">
        <v>74</v>
      </c>
      <c r="G294">
        <v>2022</v>
      </c>
      <c r="H294" t="s">
        <v>651</v>
      </c>
      <c r="I294" t="s">
        <v>111</v>
      </c>
      <c r="J294" s="5">
        <v>763507</v>
      </c>
      <c r="N294" s="6">
        <v>0</v>
      </c>
      <c r="O294" s="6">
        <v>0</v>
      </c>
      <c r="P294" s="6">
        <v>0</v>
      </c>
      <c r="Q294" s="5">
        <f t="shared" si="16"/>
        <v>0</v>
      </c>
      <c r="R294" s="5">
        <f t="shared" si="17"/>
        <v>0</v>
      </c>
      <c r="S294" s="5">
        <f t="shared" si="18"/>
        <v>0</v>
      </c>
      <c r="T294" s="7">
        <f t="shared" si="19"/>
        <v>0</v>
      </c>
    </row>
    <row r="295" spans="1:20" x14ac:dyDescent="0.35">
      <c r="A295" t="s">
        <v>369</v>
      </c>
      <c r="B295" t="s">
        <v>1005</v>
      </c>
      <c r="C295" t="s">
        <v>29</v>
      </c>
      <c r="D295" t="s">
        <v>47</v>
      </c>
      <c r="E295" t="s">
        <v>65</v>
      </c>
      <c r="F295" t="s">
        <v>90</v>
      </c>
      <c r="G295">
        <v>2022</v>
      </c>
      <c r="H295" t="s">
        <v>1006</v>
      </c>
      <c r="I295" t="s">
        <v>111</v>
      </c>
      <c r="J295" s="5">
        <v>400000</v>
      </c>
      <c r="K295" t="s">
        <v>115</v>
      </c>
      <c r="L295" t="s">
        <v>118</v>
      </c>
      <c r="M295" t="s">
        <v>125</v>
      </c>
      <c r="N295" s="6">
        <v>0</v>
      </c>
      <c r="O295" s="6">
        <v>0</v>
      </c>
      <c r="P295" s="6">
        <v>1</v>
      </c>
      <c r="Q295" s="5">
        <f t="shared" si="16"/>
        <v>0</v>
      </c>
      <c r="R295" s="5">
        <f t="shared" si="17"/>
        <v>0</v>
      </c>
      <c r="S295" s="5">
        <f t="shared" si="18"/>
        <v>400000</v>
      </c>
      <c r="T295" s="7">
        <f t="shared" si="19"/>
        <v>400000</v>
      </c>
    </row>
    <row r="296" spans="1:20" x14ac:dyDescent="0.35">
      <c r="A296" t="s">
        <v>1007</v>
      </c>
      <c r="B296" t="s">
        <v>19</v>
      </c>
      <c r="C296" t="s">
        <v>29</v>
      </c>
      <c r="D296" t="s">
        <v>47</v>
      </c>
      <c r="E296" t="s">
        <v>68</v>
      </c>
      <c r="F296" t="s">
        <v>96</v>
      </c>
      <c r="G296">
        <v>2022</v>
      </c>
      <c r="H296" t="s">
        <v>590</v>
      </c>
      <c r="I296" t="s">
        <v>111</v>
      </c>
      <c r="J296" s="5">
        <v>476760</v>
      </c>
      <c r="N296" s="6">
        <v>0</v>
      </c>
      <c r="O296" s="6">
        <v>0</v>
      </c>
      <c r="P296" s="6">
        <v>0</v>
      </c>
      <c r="Q296" s="5">
        <f t="shared" si="16"/>
        <v>0</v>
      </c>
      <c r="R296" s="5">
        <f t="shared" si="17"/>
        <v>0</v>
      </c>
      <c r="S296" s="5">
        <f t="shared" si="18"/>
        <v>0</v>
      </c>
      <c r="T296" s="7">
        <f t="shared" si="19"/>
        <v>0</v>
      </c>
    </row>
    <row r="297" spans="1:20" x14ac:dyDescent="0.35">
      <c r="A297" t="s">
        <v>1008</v>
      </c>
      <c r="B297" t="s">
        <v>1009</v>
      </c>
      <c r="C297" t="s">
        <v>29</v>
      </c>
      <c r="D297" t="s">
        <v>47</v>
      </c>
      <c r="E297" t="s">
        <v>64</v>
      </c>
      <c r="F297" t="s">
        <v>74</v>
      </c>
      <c r="G297">
        <v>2022</v>
      </c>
      <c r="H297" t="s">
        <v>701</v>
      </c>
      <c r="I297" t="s">
        <v>111</v>
      </c>
      <c r="J297" s="5">
        <v>200000</v>
      </c>
      <c r="N297" s="6">
        <v>0</v>
      </c>
      <c r="O297" s="6">
        <v>0</v>
      </c>
      <c r="P297" s="6">
        <v>0</v>
      </c>
      <c r="Q297" s="5">
        <f t="shared" si="16"/>
        <v>0</v>
      </c>
      <c r="R297" s="5">
        <f t="shared" si="17"/>
        <v>0</v>
      </c>
      <c r="S297" s="5">
        <f t="shared" si="18"/>
        <v>0</v>
      </c>
      <c r="T297" s="7">
        <f t="shared" si="19"/>
        <v>0</v>
      </c>
    </row>
    <row r="298" spans="1:20" x14ac:dyDescent="0.35">
      <c r="A298" t="s">
        <v>370</v>
      </c>
      <c r="B298" t="s">
        <v>1010</v>
      </c>
      <c r="C298" t="s">
        <v>29</v>
      </c>
      <c r="D298" t="s">
        <v>47</v>
      </c>
      <c r="E298" t="s">
        <v>68</v>
      </c>
      <c r="F298" t="s">
        <v>635</v>
      </c>
      <c r="G298">
        <v>2022</v>
      </c>
      <c r="H298" t="s">
        <v>701</v>
      </c>
      <c r="I298" t="s">
        <v>111</v>
      </c>
      <c r="J298" s="5">
        <v>200000</v>
      </c>
      <c r="K298" t="s">
        <v>113</v>
      </c>
      <c r="M298" t="s">
        <v>130</v>
      </c>
      <c r="N298" s="6">
        <v>0</v>
      </c>
      <c r="O298" s="6">
        <v>1</v>
      </c>
      <c r="P298" s="6">
        <v>0</v>
      </c>
      <c r="Q298" s="5">
        <f t="shared" si="16"/>
        <v>0</v>
      </c>
      <c r="R298" s="5">
        <f t="shared" si="17"/>
        <v>200000</v>
      </c>
      <c r="S298" s="5">
        <f t="shared" si="18"/>
        <v>0</v>
      </c>
      <c r="T298" s="7">
        <f t="shared" si="19"/>
        <v>200000</v>
      </c>
    </row>
    <row r="299" spans="1:20" x14ac:dyDescent="0.35">
      <c r="A299" t="s">
        <v>1011</v>
      </c>
      <c r="B299" t="s">
        <v>1012</v>
      </c>
      <c r="C299" t="s">
        <v>29</v>
      </c>
      <c r="D299" t="s">
        <v>47</v>
      </c>
      <c r="E299" t="s">
        <v>62</v>
      </c>
      <c r="F299" t="s">
        <v>76</v>
      </c>
      <c r="G299">
        <v>2022</v>
      </c>
      <c r="H299" t="s">
        <v>661</v>
      </c>
      <c r="I299" t="s">
        <v>111</v>
      </c>
      <c r="J299" s="5">
        <v>275000</v>
      </c>
      <c r="N299" s="6">
        <v>0</v>
      </c>
      <c r="O299" s="6">
        <v>0</v>
      </c>
      <c r="P299" s="6">
        <v>0</v>
      </c>
      <c r="Q299" s="5">
        <f t="shared" si="16"/>
        <v>0</v>
      </c>
      <c r="R299" s="5">
        <f t="shared" si="17"/>
        <v>0</v>
      </c>
      <c r="S299" s="5">
        <f t="shared" si="18"/>
        <v>0</v>
      </c>
      <c r="T299" s="7">
        <f t="shared" si="19"/>
        <v>0</v>
      </c>
    </row>
    <row r="300" spans="1:20" x14ac:dyDescent="0.35">
      <c r="A300" t="s">
        <v>371</v>
      </c>
      <c r="B300" t="s">
        <v>1013</v>
      </c>
      <c r="C300" t="s">
        <v>29</v>
      </c>
      <c r="D300" t="s">
        <v>47</v>
      </c>
      <c r="E300" t="s">
        <v>68</v>
      </c>
      <c r="F300" t="s">
        <v>635</v>
      </c>
      <c r="G300">
        <v>2022</v>
      </c>
      <c r="H300" t="s">
        <v>688</v>
      </c>
      <c r="I300" t="s">
        <v>111</v>
      </c>
      <c r="J300" s="5">
        <v>200000</v>
      </c>
      <c r="K300" t="s">
        <v>113</v>
      </c>
      <c r="M300" t="s">
        <v>130</v>
      </c>
      <c r="N300" s="6">
        <v>0</v>
      </c>
      <c r="O300" s="6">
        <v>1</v>
      </c>
      <c r="P300" s="6">
        <v>0</v>
      </c>
      <c r="Q300" s="5">
        <f t="shared" si="16"/>
        <v>0</v>
      </c>
      <c r="R300" s="5">
        <f t="shared" si="17"/>
        <v>200000</v>
      </c>
      <c r="S300" s="5">
        <f t="shared" si="18"/>
        <v>0</v>
      </c>
      <c r="T300" s="7">
        <f t="shared" si="19"/>
        <v>200000</v>
      </c>
    </row>
    <row r="301" spans="1:20" x14ac:dyDescent="0.35">
      <c r="A301" t="s">
        <v>372</v>
      </c>
      <c r="B301" t="s">
        <v>1014</v>
      </c>
      <c r="C301" t="s">
        <v>31</v>
      </c>
      <c r="D301" t="s">
        <v>48</v>
      </c>
      <c r="E301" t="s">
        <v>62</v>
      </c>
      <c r="F301" t="s">
        <v>81</v>
      </c>
      <c r="G301">
        <v>2022</v>
      </c>
      <c r="H301" t="s">
        <v>750</v>
      </c>
      <c r="I301" t="s">
        <v>111</v>
      </c>
      <c r="J301" s="5">
        <v>83300000</v>
      </c>
      <c r="K301" t="s">
        <v>114</v>
      </c>
      <c r="L301" t="s">
        <v>135</v>
      </c>
      <c r="N301" s="6">
        <v>0.97959999999999992</v>
      </c>
      <c r="O301" s="6">
        <v>0</v>
      </c>
      <c r="P301" s="6">
        <v>0</v>
      </c>
      <c r="Q301" s="5">
        <f t="shared" si="16"/>
        <v>81600680</v>
      </c>
      <c r="R301" s="5">
        <f t="shared" si="17"/>
        <v>0</v>
      </c>
      <c r="S301" s="5">
        <f t="shared" si="18"/>
        <v>0</v>
      </c>
      <c r="T301" s="7">
        <f t="shared" si="19"/>
        <v>81600680</v>
      </c>
    </row>
    <row r="302" spans="1:20" x14ac:dyDescent="0.35">
      <c r="A302" t="s">
        <v>372</v>
      </c>
      <c r="B302" t="s">
        <v>1014</v>
      </c>
      <c r="C302" t="s">
        <v>31</v>
      </c>
      <c r="D302" t="s">
        <v>48</v>
      </c>
      <c r="E302" t="s">
        <v>62</v>
      </c>
      <c r="F302" t="s">
        <v>81</v>
      </c>
      <c r="G302">
        <v>2022</v>
      </c>
      <c r="H302" t="s">
        <v>750</v>
      </c>
      <c r="I302" t="s">
        <v>111</v>
      </c>
      <c r="J302" s="5">
        <v>83300000</v>
      </c>
      <c r="K302" t="s">
        <v>113</v>
      </c>
      <c r="M302" t="s">
        <v>127</v>
      </c>
      <c r="N302" s="6">
        <v>0</v>
      </c>
      <c r="O302" s="6">
        <v>4.0000000000000002E-4</v>
      </c>
      <c r="P302" s="6">
        <v>0</v>
      </c>
      <c r="Q302" s="5">
        <f t="shared" si="16"/>
        <v>0</v>
      </c>
      <c r="R302" s="5">
        <f t="shared" si="17"/>
        <v>33320</v>
      </c>
      <c r="S302" s="5">
        <f t="shared" si="18"/>
        <v>0</v>
      </c>
      <c r="T302" s="7">
        <f t="shared" si="19"/>
        <v>33320</v>
      </c>
    </row>
    <row r="303" spans="1:20" x14ac:dyDescent="0.35">
      <c r="A303" t="s">
        <v>373</v>
      </c>
      <c r="B303" t="s">
        <v>1015</v>
      </c>
      <c r="C303" t="s">
        <v>27</v>
      </c>
      <c r="D303" t="s">
        <v>48</v>
      </c>
      <c r="E303" t="s">
        <v>64</v>
      </c>
      <c r="F303" t="s">
        <v>74</v>
      </c>
      <c r="G303">
        <v>2022</v>
      </c>
      <c r="H303" t="s">
        <v>641</v>
      </c>
      <c r="I303" t="s">
        <v>111</v>
      </c>
      <c r="J303" s="5">
        <v>97000000</v>
      </c>
      <c r="K303" t="s">
        <v>115</v>
      </c>
      <c r="L303" t="s">
        <v>116</v>
      </c>
      <c r="M303" t="s">
        <v>120</v>
      </c>
      <c r="N303" s="6">
        <v>0</v>
      </c>
      <c r="O303" s="6">
        <v>0</v>
      </c>
      <c r="P303" s="6">
        <v>0.77879999999999994</v>
      </c>
      <c r="Q303" s="5">
        <f t="shared" si="16"/>
        <v>0</v>
      </c>
      <c r="R303" s="5">
        <f t="shared" si="17"/>
        <v>0</v>
      </c>
      <c r="S303" s="5">
        <f t="shared" si="18"/>
        <v>75543600</v>
      </c>
      <c r="T303" s="7">
        <f t="shared" si="19"/>
        <v>75543600</v>
      </c>
    </row>
    <row r="304" spans="1:20" x14ac:dyDescent="0.35">
      <c r="A304" t="s">
        <v>373</v>
      </c>
      <c r="B304" t="s">
        <v>1015</v>
      </c>
      <c r="C304" t="s">
        <v>27</v>
      </c>
      <c r="D304" t="s">
        <v>48</v>
      </c>
      <c r="E304" t="s">
        <v>64</v>
      </c>
      <c r="F304" t="s">
        <v>74</v>
      </c>
      <c r="G304">
        <v>2022</v>
      </c>
      <c r="H304" t="s">
        <v>641</v>
      </c>
      <c r="I304" t="s">
        <v>111</v>
      </c>
      <c r="J304" s="5">
        <v>97000000</v>
      </c>
      <c r="K304" t="s">
        <v>114</v>
      </c>
      <c r="L304" t="s">
        <v>136</v>
      </c>
      <c r="N304" s="6">
        <v>1.9099999999999999E-2</v>
      </c>
      <c r="O304" s="6">
        <v>0</v>
      </c>
      <c r="P304" s="6">
        <v>0</v>
      </c>
      <c r="Q304" s="5">
        <f t="shared" si="16"/>
        <v>1852700</v>
      </c>
      <c r="R304" s="5">
        <f t="shared" si="17"/>
        <v>0</v>
      </c>
      <c r="S304" s="5">
        <f t="shared" si="18"/>
        <v>0</v>
      </c>
      <c r="T304" s="7">
        <f t="shared" si="19"/>
        <v>1852700</v>
      </c>
    </row>
    <row r="305" spans="1:20" x14ac:dyDescent="0.35">
      <c r="A305" t="s">
        <v>373</v>
      </c>
      <c r="B305" t="s">
        <v>1015</v>
      </c>
      <c r="C305" t="s">
        <v>27</v>
      </c>
      <c r="D305" t="s">
        <v>48</v>
      </c>
      <c r="E305" t="s">
        <v>64</v>
      </c>
      <c r="F305" t="s">
        <v>74</v>
      </c>
      <c r="G305">
        <v>2022</v>
      </c>
      <c r="H305" t="s">
        <v>641</v>
      </c>
      <c r="I305" t="s">
        <v>111</v>
      </c>
      <c r="J305" s="5">
        <v>97000000</v>
      </c>
      <c r="K305" t="s">
        <v>113</v>
      </c>
      <c r="M305" t="s">
        <v>130</v>
      </c>
      <c r="N305" s="6">
        <v>0</v>
      </c>
      <c r="O305" s="6">
        <v>4.1999999999999997E-3</v>
      </c>
      <c r="P305" s="6">
        <v>0</v>
      </c>
      <c r="Q305" s="5">
        <f t="shared" si="16"/>
        <v>0</v>
      </c>
      <c r="R305" s="5">
        <f t="shared" si="17"/>
        <v>407400</v>
      </c>
      <c r="S305" s="5">
        <f t="shared" si="18"/>
        <v>0</v>
      </c>
      <c r="T305" s="7">
        <f t="shared" si="19"/>
        <v>407400</v>
      </c>
    </row>
    <row r="306" spans="1:20" x14ac:dyDescent="0.35">
      <c r="A306" t="s">
        <v>374</v>
      </c>
      <c r="B306" t="s">
        <v>1016</v>
      </c>
      <c r="C306" t="s">
        <v>27</v>
      </c>
      <c r="D306" t="s">
        <v>48</v>
      </c>
      <c r="E306" t="s">
        <v>62</v>
      </c>
      <c r="F306" t="s">
        <v>76</v>
      </c>
      <c r="G306">
        <v>2022</v>
      </c>
      <c r="H306" t="s">
        <v>1017</v>
      </c>
      <c r="I306" t="s">
        <v>111</v>
      </c>
      <c r="J306" s="5">
        <v>100000000</v>
      </c>
      <c r="K306" t="s">
        <v>113</v>
      </c>
      <c r="M306" t="s">
        <v>120</v>
      </c>
      <c r="N306" s="6">
        <v>0</v>
      </c>
      <c r="O306" s="6">
        <v>0.3785</v>
      </c>
      <c r="P306" s="6">
        <v>0</v>
      </c>
      <c r="Q306" s="5">
        <f t="shared" si="16"/>
        <v>0</v>
      </c>
      <c r="R306" s="5">
        <f t="shared" si="17"/>
        <v>37850000</v>
      </c>
      <c r="S306" s="5">
        <f t="shared" si="18"/>
        <v>0</v>
      </c>
      <c r="T306" s="7">
        <f t="shared" si="19"/>
        <v>37850000</v>
      </c>
    </row>
    <row r="307" spans="1:20" x14ac:dyDescent="0.35">
      <c r="A307" t="s">
        <v>375</v>
      </c>
      <c r="B307" t="s">
        <v>1018</v>
      </c>
      <c r="C307" t="s">
        <v>27</v>
      </c>
      <c r="D307" t="s">
        <v>48</v>
      </c>
      <c r="E307" t="s">
        <v>63</v>
      </c>
      <c r="F307" t="s">
        <v>73</v>
      </c>
      <c r="G307">
        <v>2022</v>
      </c>
      <c r="H307" t="s">
        <v>978</v>
      </c>
      <c r="I307" t="s">
        <v>111</v>
      </c>
      <c r="J307" s="5">
        <v>8000000</v>
      </c>
      <c r="K307" t="s">
        <v>114</v>
      </c>
      <c r="L307" t="s">
        <v>116</v>
      </c>
      <c r="N307" s="6">
        <v>0.68269999999999997</v>
      </c>
      <c r="O307" s="6">
        <v>0</v>
      </c>
      <c r="P307" s="6">
        <v>0</v>
      </c>
      <c r="Q307" s="5">
        <f t="shared" si="16"/>
        <v>5461600</v>
      </c>
      <c r="R307" s="5">
        <f t="shared" si="17"/>
        <v>0</v>
      </c>
      <c r="S307" s="5">
        <f t="shared" si="18"/>
        <v>0</v>
      </c>
      <c r="T307" s="7">
        <f t="shared" si="19"/>
        <v>5461600</v>
      </c>
    </row>
    <row r="308" spans="1:20" x14ac:dyDescent="0.35">
      <c r="A308" t="s">
        <v>376</v>
      </c>
      <c r="B308" t="s">
        <v>1019</v>
      </c>
      <c r="C308" t="s">
        <v>27</v>
      </c>
      <c r="D308" t="s">
        <v>48</v>
      </c>
      <c r="E308" t="s">
        <v>63</v>
      </c>
      <c r="F308" t="s">
        <v>83</v>
      </c>
      <c r="G308">
        <v>2022</v>
      </c>
      <c r="H308" t="s">
        <v>760</v>
      </c>
      <c r="I308" t="s">
        <v>111</v>
      </c>
      <c r="J308" s="5">
        <v>130000000</v>
      </c>
      <c r="K308" t="s">
        <v>115</v>
      </c>
      <c r="L308" t="s">
        <v>117</v>
      </c>
      <c r="M308" t="s">
        <v>127</v>
      </c>
      <c r="N308" s="6">
        <v>0</v>
      </c>
      <c r="O308" s="6">
        <v>0</v>
      </c>
      <c r="P308" s="6">
        <v>3.85E-2</v>
      </c>
      <c r="Q308" s="5">
        <f t="shared" si="16"/>
        <v>0</v>
      </c>
      <c r="R308" s="5">
        <f t="shared" si="17"/>
        <v>0</v>
      </c>
      <c r="S308" s="5">
        <f t="shared" si="18"/>
        <v>5005000</v>
      </c>
      <c r="T308" s="7">
        <f t="shared" si="19"/>
        <v>5005000</v>
      </c>
    </row>
    <row r="309" spans="1:20" x14ac:dyDescent="0.35">
      <c r="A309" t="s">
        <v>376</v>
      </c>
      <c r="B309" t="s">
        <v>1019</v>
      </c>
      <c r="C309" t="s">
        <v>27</v>
      </c>
      <c r="D309" t="s">
        <v>48</v>
      </c>
      <c r="E309" t="s">
        <v>63</v>
      </c>
      <c r="F309" t="s">
        <v>83</v>
      </c>
      <c r="G309">
        <v>2022</v>
      </c>
      <c r="H309" t="s">
        <v>760</v>
      </c>
      <c r="I309" t="s">
        <v>111</v>
      </c>
      <c r="J309" s="5">
        <v>130000000</v>
      </c>
      <c r="K309" t="s">
        <v>114</v>
      </c>
      <c r="L309" t="s">
        <v>117</v>
      </c>
      <c r="N309" s="6">
        <v>7.690000000000001E-2</v>
      </c>
      <c r="O309" s="6">
        <v>0</v>
      </c>
      <c r="P309" s="6">
        <v>0</v>
      </c>
      <c r="Q309" s="5">
        <f t="shared" si="16"/>
        <v>9997000.0000000019</v>
      </c>
      <c r="R309" s="5">
        <f t="shared" si="17"/>
        <v>0</v>
      </c>
      <c r="S309" s="5">
        <f t="shared" si="18"/>
        <v>0</v>
      </c>
      <c r="T309" s="7">
        <f t="shared" si="19"/>
        <v>9997000.0000000019</v>
      </c>
    </row>
    <row r="310" spans="1:20" x14ac:dyDescent="0.35">
      <c r="A310" t="s">
        <v>376</v>
      </c>
      <c r="B310" t="s">
        <v>1019</v>
      </c>
      <c r="C310" t="s">
        <v>27</v>
      </c>
      <c r="D310" t="s">
        <v>48</v>
      </c>
      <c r="E310" t="s">
        <v>63</v>
      </c>
      <c r="F310" t="s">
        <v>83</v>
      </c>
      <c r="G310">
        <v>2022</v>
      </c>
      <c r="H310" t="s">
        <v>760</v>
      </c>
      <c r="I310" t="s">
        <v>111</v>
      </c>
      <c r="J310" s="5">
        <v>130000000</v>
      </c>
      <c r="K310" t="s">
        <v>113</v>
      </c>
      <c r="M310" t="s">
        <v>127</v>
      </c>
      <c r="N310" s="6">
        <v>0</v>
      </c>
      <c r="O310" s="6">
        <v>7.690000000000001E-2</v>
      </c>
      <c r="P310" s="6">
        <v>0</v>
      </c>
      <c r="Q310" s="5">
        <f t="shared" si="16"/>
        <v>0</v>
      </c>
      <c r="R310" s="5">
        <f t="shared" si="17"/>
        <v>9997000.0000000019</v>
      </c>
      <c r="S310" s="5">
        <f t="shared" si="18"/>
        <v>0</v>
      </c>
      <c r="T310" s="7">
        <f t="shared" si="19"/>
        <v>9997000.0000000019</v>
      </c>
    </row>
    <row r="311" spans="1:20" x14ac:dyDescent="0.35">
      <c r="A311" t="s">
        <v>1020</v>
      </c>
      <c r="B311" t="s">
        <v>1021</v>
      </c>
      <c r="C311" t="s">
        <v>29</v>
      </c>
      <c r="D311" t="s">
        <v>48</v>
      </c>
      <c r="E311" t="s">
        <v>64</v>
      </c>
      <c r="F311" t="s">
        <v>74</v>
      </c>
      <c r="G311">
        <v>2022</v>
      </c>
      <c r="H311" t="s">
        <v>608</v>
      </c>
      <c r="I311" t="s">
        <v>111</v>
      </c>
      <c r="J311" s="5">
        <v>500000</v>
      </c>
      <c r="N311" s="6">
        <v>0</v>
      </c>
      <c r="O311" s="6">
        <v>0</v>
      </c>
      <c r="P311" s="6">
        <v>0</v>
      </c>
      <c r="Q311" s="5">
        <f t="shared" si="16"/>
        <v>0</v>
      </c>
      <c r="R311" s="5">
        <f t="shared" si="17"/>
        <v>0</v>
      </c>
      <c r="S311" s="5">
        <f t="shared" si="18"/>
        <v>0</v>
      </c>
      <c r="T311" s="7">
        <f t="shared" si="19"/>
        <v>0</v>
      </c>
    </row>
    <row r="312" spans="1:20" x14ac:dyDescent="0.35">
      <c r="A312" t="s">
        <v>1022</v>
      </c>
      <c r="B312" t="s">
        <v>19</v>
      </c>
      <c r="C312" t="s">
        <v>29</v>
      </c>
      <c r="D312" t="s">
        <v>48</v>
      </c>
      <c r="E312" t="s">
        <v>66</v>
      </c>
      <c r="F312" t="s">
        <v>97</v>
      </c>
      <c r="G312">
        <v>2022</v>
      </c>
      <c r="H312" t="s">
        <v>940</v>
      </c>
      <c r="I312" t="s">
        <v>111</v>
      </c>
      <c r="J312" s="5">
        <v>491322</v>
      </c>
      <c r="N312" s="6">
        <v>0</v>
      </c>
      <c r="O312" s="6">
        <v>0</v>
      </c>
      <c r="P312" s="6">
        <v>0</v>
      </c>
      <c r="Q312" s="5">
        <f t="shared" si="16"/>
        <v>0</v>
      </c>
      <c r="R312" s="5">
        <f t="shared" si="17"/>
        <v>0</v>
      </c>
      <c r="S312" s="5">
        <f t="shared" si="18"/>
        <v>0</v>
      </c>
      <c r="T312" s="7">
        <f t="shared" si="19"/>
        <v>0</v>
      </c>
    </row>
    <row r="313" spans="1:20" x14ac:dyDescent="0.35">
      <c r="A313" t="s">
        <v>377</v>
      </c>
      <c r="B313" t="s">
        <v>1023</v>
      </c>
      <c r="C313" t="s">
        <v>29</v>
      </c>
      <c r="D313" t="s">
        <v>48</v>
      </c>
      <c r="E313" t="s">
        <v>62</v>
      </c>
      <c r="F313" t="s">
        <v>76</v>
      </c>
      <c r="G313">
        <v>2022</v>
      </c>
      <c r="H313" t="s">
        <v>754</v>
      </c>
      <c r="I313" t="s">
        <v>111</v>
      </c>
      <c r="J313" s="5">
        <v>350000</v>
      </c>
      <c r="K313" t="s">
        <v>113</v>
      </c>
      <c r="M313" t="s">
        <v>120</v>
      </c>
      <c r="N313" s="6">
        <v>0</v>
      </c>
      <c r="O313" s="6">
        <v>0.17859999999999998</v>
      </c>
      <c r="P313" s="6">
        <v>0</v>
      </c>
      <c r="Q313" s="5">
        <f t="shared" si="16"/>
        <v>0</v>
      </c>
      <c r="R313" s="5">
        <f t="shared" si="17"/>
        <v>62509.999999999993</v>
      </c>
      <c r="S313" s="5">
        <f t="shared" si="18"/>
        <v>0</v>
      </c>
      <c r="T313" s="7">
        <f t="shared" si="19"/>
        <v>62509.999999999993</v>
      </c>
    </row>
    <row r="314" spans="1:20" x14ac:dyDescent="0.35">
      <c r="A314" t="s">
        <v>1024</v>
      </c>
      <c r="B314" t="s">
        <v>1025</v>
      </c>
      <c r="C314" t="s">
        <v>29</v>
      </c>
      <c r="D314" t="s">
        <v>48</v>
      </c>
      <c r="E314" t="s">
        <v>63</v>
      </c>
      <c r="F314" t="s">
        <v>89</v>
      </c>
      <c r="G314">
        <v>2022</v>
      </c>
      <c r="H314" t="s">
        <v>608</v>
      </c>
      <c r="I314" t="s">
        <v>111</v>
      </c>
      <c r="J314" s="5">
        <v>20000</v>
      </c>
      <c r="N314" s="6">
        <v>0</v>
      </c>
      <c r="O314" s="6">
        <v>0</v>
      </c>
      <c r="P314" s="6">
        <v>0</v>
      </c>
      <c r="Q314" s="5">
        <f t="shared" si="16"/>
        <v>0</v>
      </c>
      <c r="R314" s="5">
        <f t="shared" si="17"/>
        <v>0</v>
      </c>
      <c r="S314" s="5">
        <f t="shared" si="18"/>
        <v>0</v>
      </c>
      <c r="T314" s="7">
        <f t="shared" si="19"/>
        <v>0</v>
      </c>
    </row>
    <row r="315" spans="1:20" x14ac:dyDescent="0.35">
      <c r="A315" t="s">
        <v>1026</v>
      </c>
      <c r="B315" t="s">
        <v>1027</v>
      </c>
      <c r="C315" t="s">
        <v>31</v>
      </c>
      <c r="D315" t="s">
        <v>49</v>
      </c>
      <c r="E315" t="s">
        <v>64</v>
      </c>
      <c r="F315" t="s">
        <v>77</v>
      </c>
      <c r="G315">
        <v>2022</v>
      </c>
      <c r="H315" t="s">
        <v>810</v>
      </c>
      <c r="I315" t="s">
        <v>111</v>
      </c>
      <c r="J315" s="5">
        <v>2950000</v>
      </c>
      <c r="N315" s="6">
        <v>0</v>
      </c>
      <c r="O315" s="6">
        <v>0</v>
      </c>
      <c r="P315" s="6">
        <v>0</v>
      </c>
      <c r="Q315" s="5">
        <f t="shared" si="16"/>
        <v>0</v>
      </c>
      <c r="R315" s="5">
        <f t="shared" si="17"/>
        <v>0</v>
      </c>
      <c r="S315" s="5">
        <f t="shared" si="18"/>
        <v>0</v>
      </c>
      <c r="T315" s="7">
        <f t="shared" si="19"/>
        <v>0</v>
      </c>
    </row>
    <row r="316" spans="1:20" x14ac:dyDescent="0.35">
      <c r="A316" t="s">
        <v>378</v>
      </c>
      <c r="B316" t="s">
        <v>1028</v>
      </c>
      <c r="C316" t="s">
        <v>31</v>
      </c>
      <c r="D316" t="s">
        <v>49</v>
      </c>
      <c r="E316" t="s">
        <v>62</v>
      </c>
      <c r="F316" t="s">
        <v>81</v>
      </c>
      <c r="G316">
        <v>2022</v>
      </c>
      <c r="H316" t="s">
        <v>587</v>
      </c>
      <c r="I316" t="s">
        <v>111</v>
      </c>
      <c r="J316" s="5">
        <v>2500000</v>
      </c>
      <c r="K316" t="s">
        <v>115</v>
      </c>
      <c r="L316" t="s">
        <v>135</v>
      </c>
      <c r="M316" t="s">
        <v>120</v>
      </c>
      <c r="N316" s="6">
        <v>0</v>
      </c>
      <c r="O316" s="6">
        <v>0</v>
      </c>
      <c r="P316" s="6">
        <v>0.3</v>
      </c>
      <c r="Q316" s="5">
        <f t="shared" si="16"/>
        <v>0</v>
      </c>
      <c r="R316" s="5">
        <f t="shared" si="17"/>
        <v>0</v>
      </c>
      <c r="S316" s="5">
        <f t="shared" si="18"/>
        <v>750000</v>
      </c>
      <c r="T316" s="7">
        <f t="shared" si="19"/>
        <v>750000</v>
      </c>
    </row>
    <row r="317" spans="1:20" x14ac:dyDescent="0.35">
      <c r="A317" t="s">
        <v>379</v>
      </c>
      <c r="B317" t="s">
        <v>1029</v>
      </c>
      <c r="C317" t="s">
        <v>33</v>
      </c>
      <c r="D317" t="s">
        <v>49</v>
      </c>
      <c r="E317" t="s">
        <v>64</v>
      </c>
      <c r="F317" t="s">
        <v>74</v>
      </c>
      <c r="G317">
        <v>2022</v>
      </c>
      <c r="H317" t="s">
        <v>978</v>
      </c>
      <c r="I317" t="s">
        <v>111</v>
      </c>
      <c r="J317" s="5">
        <v>60000000</v>
      </c>
      <c r="K317" t="s">
        <v>113</v>
      </c>
      <c r="M317" t="s">
        <v>130</v>
      </c>
      <c r="N317" s="6">
        <v>0</v>
      </c>
      <c r="O317" s="6">
        <v>0.72819999999999996</v>
      </c>
      <c r="P317" s="6">
        <v>0</v>
      </c>
      <c r="Q317" s="5">
        <f t="shared" si="16"/>
        <v>0</v>
      </c>
      <c r="R317" s="5">
        <f t="shared" si="17"/>
        <v>43692000</v>
      </c>
      <c r="S317" s="5">
        <f t="shared" si="18"/>
        <v>0</v>
      </c>
      <c r="T317" s="7">
        <f t="shared" si="19"/>
        <v>43692000</v>
      </c>
    </row>
    <row r="318" spans="1:20" x14ac:dyDescent="0.35">
      <c r="A318" t="s">
        <v>1030</v>
      </c>
      <c r="B318" t="s">
        <v>1031</v>
      </c>
      <c r="C318" t="s">
        <v>29</v>
      </c>
      <c r="D318" t="s">
        <v>49</v>
      </c>
      <c r="E318" t="s">
        <v>62</v>
      </c>
      <c r="F318" t="s">
        <v>72</v>
      </c>
      <c r="G318">
        <v>2022</v>
      </c>
      <c r="H318" t="s">
        <v>1032</v>
      </c>
      <c r="I318" t="s">
        <v>111</v>
      </c>
      <c r="J318" s="5">
        <v>645000</v>
      </c>
      <c r="N318" s="6">
        <v>0</v>
      </c>
      <c r="O318" s="6">
        <v>0</v>
      </c>
      <c r="P318" s="6">
        <v>0</v>
      </c>
      <c r="Q318" s="5">
        <f t="shared" si="16"/>
        <v>0</v>
      </c>
      <c r="R318" s="5">
        <f t="shared" si="17"/>
        <v>0</v>
      </c>
      <c r="S318" s="5">
        <f t="shared" si="18"/>
        <v>0</v>
      </c>
      <c r="T318" s="7">
        <f t="shared" si="19"/>
        <v>0</v>
      </c>
    </row>
    <row r="319" spans="1:20" x14ac:dyDescent="0.35">
      <c r="A319" t="s">
        <v>1033</v>
      </c>
      <c r="B319" t="s">
        <v>19</v>
      </c>
      <c r="C319" t="s">
        <v>29</v>
      </c>
      <c r="D319" t="s">
        <v>49</v>
      </c>
      <c r="E319" t="s">
        <v>68</v>
      </c>
      <c r="F319" t="s">
        <v>98</v>
      </c>
      <c r="G319">
        <v>2022</v>
      </c>
      <c r="H319" t="s">
        <v>940</v>
      </c>
      <c r="I319" t="s">
        <v>111</v>
      </c>
      <c r="J319" s="5">
        <v>927090</v>
      </c>
      <c r="N319" s="6">
        <v>0</v>
      </c>
      <c r="O319" s="6">
        <v>0</v>
      </c>
      <c r="P319" s="6">
        <v>0</v>
      </c>
      <c r="Q319" s="5">
        <f t="shared" si="16"/>
        <v>0</v>
      </c>
      <c r="R319" s="5">
        <f t="shared" si="17"/>
        <v>0</v>
      </c>
      <c r="S319" s="5">
        <f t="shared" si="18"/>
        <v>0</v>
      </c>
      <c r="T319" s="7">
        <f t="shared" si="19"/>
        <v>0</v>
      </c>
    </row>
    <row r="320" spans="1:20" x14ac:dyDescent="0.35">
      <c r="A320" t="s">
        <v>380</v>
      </c>
      <c r="B320" t="s">
        <v>1034</v>
      </c>
      <c r="C320" t="s">
        <v>29</v>
      </c>
      <c r="D320" t="s">
        <v>49</v>
      </c>
      <c r="E320" t="s">
        <v>62</v>
      </c>
      <c r="F320" t="s">
        <v>76</v>
      </c>
      <c r="G320">
        <v>2022</v>
      </c>
      <c r="H320" t="s">
        <v>565</v>
      </c>
      <c r="I320" t="s">
        <v>111</v>
      </c>
      <c r="J320" s="5">
        <v>500000</v>
      </c>
      <c r="K320" t="s">
        <v>113</v>
      </c>
      <c r="M320" t="s">
        <v>120</v>
      </c>
      <c r="N320" s="6">
        <v>0</v>
      </c>
      <c r="O320" s="6">
        <v>0.18</v>
      </c>
      <c r="P320" s="6">
        <v>0</v>
      </c>
      <c r="Q320" s="5">
        <f t="shared" si="16"/>
        <v>0</v>
      </c>
      <c r="R320" s="5">
        <f t="shared" si="17"/>
        <v>90000</v>
      </c>
      <c r="S320" s="5">
        <f t="shared" si="18"/>
        <v>0</v>
      </c>
      <c r="T320" s="7">
        <f t="shared" si="19"/>
        <v>90000</v>
      </c>
    </row>
    <row r="321" spans="1:20" x14ac:dyDescent="0.35">
      <c r="A321" t="s">
        <v>1035</v>
      </c>
      <c r="B321" t="s">
        <v>1036</v>
      </c>
      <c r="C321" t="s">
        <v>29</v>
      </c>
      <c r="D321" t="s">
        <v>49</v>
      </c>
      <c r="E321" t="s">
        <v>63</v>
      </c>
      <c r="F321" t="s">
        <v>89</v>
      </c>
      <c r="G321">
        <v>2022</v>
      </c>
      <c r="H321" t="s">
        <v>794</v>
      </c>
      <c r="I321" t="s">
        <v>111</v>
      </c>
      <c r="J321" s="5">
        <v>200000</v>
      </c>
      <c r="N321" s="6">
        <v>0</v>
      </c>
      <c r="O321" s="6">
        <v>0</v>
      </c>
      <c r="P321" s="6">
        <v>0</v>
      </c>
      <c r="Q321" s="5">
        <f t="shared" si="16"/>
        <v>0</v>
      </c>
      <c r="R321" s="5">
        <f t="shared" si="17"/>
        <v>0</v>
      </c>
      <c r="S321" s="5">
        <f t="shared" si="18"/>
        <v>0</v>
      </c>
      <c r="T321" s="7">
        <f t="shared" si="19"/>
        <v>0</v>
      </c>
    </row>
    <row r="322" spans="1:20" x14ac:dyDescent="0.35">
      <c r="A322" t="s">
        <v>1037</v>
      </c>
      <c r="B322" t="s">
        <v>1038</v>
      </c>
      <c r="C322" t="s">
        <v>29</v>
      </c>
      <c r="D322" t="s">
        <v>49</v>
      </c>
      <c r="E322" t="s">
        <v>64</v>
      </c>
      <c r="F322" t="s">
        <v>77</v>
      </c>
      <c r="G322">
        <v>2022</v>
      </c>
      <c r="H322" t="s">
        <v>1039</v>
      </c>
      <c r="I322" t="s">
        <v>111</v>
      </c>
      <c r="J322" s="5">
        <v>200000</v>
      </c>
      <c r="N322" s="6">
        <v>0</v>
      </c>
      <c r="O322" s="6">
        <v>0</v>
      </c>
      <c r="P322" s="6">
        <v>0</v>
      </c>
      <c r="Q322" s="5">
        <f t="shared" ref="Q322:Q385" si="20">N322*J322</f>
        <v>0</v>
      </c>
      <c r="R322" s="5">
        <f t="shared" ref="R322:R385" si="21">O322*J322</f>
        <v>0</v>
      </c>
      <c r="S322" s="5">
        <f t="shared" ref="S322:S385" si="22">P322*J322</f>
        <v>0</v>
      </c>
      <c r="T322" s="7">
        <f t="shared" ref="T322:T385" si="23">SUM(Q322:S322)</f>
        <v>0</v>
      </c>
    </row>
    <row r="323" spans="1:20" x14ac:dyDescent="0.35">
      <c r="A323" t="s">
        <v>1040</v>
      </c>
      <c r="B323" t="s">
        <v>1041</v>
      </c>
      <c r="C323" t="s">
        <v>29</v>
      </c>
      <c r="D323" t="s">
        <v>49</v>
      </c>
      <c r="E323" t="s">
        <v>64</v>
      </c>
      <c r="F323" t="s">
        <v>87</v>
      </c>
      <c r="G323">
        <v>2022</v>
      </c>
      <c r="H323" t="s">
        <v>541</v>
      </c>
      <c r="I323" t="s">
        <v>111</v>
      </c>
      <c r="J323" s="5">
        <v>350000</v>
      </c>
      <c r="N323" s="6">
        <v>0</v>
      </c>
      <c r="O323" s="6">
        <v>0</v>
      </c>
      <c r="P323" s="6">
        <v>0</v>
      </c>
      <c r="Q323" s="5">
        <f t="shared" si="20"/>
        <v>0</v>
      </c>
      <c r="R323" s="5">
        <f t="shared" si="21"/>
        <v>0</v>
      </c>
      <c r="S323" s="5">
        <f t="shared" si="22"/>
        <v>0</v>
      </c>
      <c r="T323" s="7">
        <f t="shared" si="23"/>
        <v>0</v>
      </c>
    </row>
    <row r="324" spans="1:20" x14ac:dyDescent="0.35">
      <c r="A324" t="s">
        <v>1042</v>
      </c>
      <c r="B324" t="s">
        <v>1043</v>
      </c>
      <c r="C324" t="s">
        <v>29</v>
      </c>
      <c r="D324" t="s">
        <v>49</v>
      </c>
      <c r="E324" t="s">
        <v>68</v>
      </c>
      <c r="F324" t="s">
        <v>98</v>
      </c>
      <c r="G324">
        <v>2022</v>
      </c>
      <c r="H324" t="s">
        <v>587</v>
      </c>
      <c r="I324" t="s">
        <v>111</v>
      </c>
      <c r="J324" s="5">
        <v>815623</v>
      </c>
      <c r="N324" s="6">
        <v>0</v>
      </c>
      <c r="O324" s="6">
        <v>0</v>
      </c>
      <c r="P324" s="6">
        <v>0</v>
      </c>
      <c r="Q324" s="5">
        <f t="shared" si="20"/>
        <v>0</v>
      </c>
      <c r="R324" s="5">
        <f t="shared" si="21"/>
        <v>0</v>
      </c>
      <c r="S324" s="5">
        <f t="shared" si="22"/>
        <v>0</v>
      </c>
      <c r="T324" s="7">
        <f t="shared" si="23"/>
        <v>0</v>
      </c>
    </row>
    <row r="325" spans="1:20" x14ac:dyDescent="0.35">
      <c r="A325" t="s">
        <v>1044</v>
      </c>
      <c r="B325" t="s">
        <v>1045</v>
      </c>
      <c r="C325" t="s">
        <v>29</v>
      </c>
      <c r="D325" t="s">
        <v>49</v>
      </c>
      <c r="E325" t="s">
        <v>63</v>
      </c>
      <c r="F325" t="s">
        <v>83</v>
      </c>
      <c r="G325">
        <v>2022</v>
      </c>
      <c r="H325" t="s">
        <v>743</v>
      </c>
      <c r="I325" t="s">
        <v>111</v>
      </c>
      <c r="J325" s="5">
        <v>500000</v>
      </c>
      <c r="N325" s="6">
        <v>0</v>
      </c>
      <c r="O325" s="6">
        <v>0</v>
      </c>
      <c r="P325" s="6">
        <v>0</v>
      </c>
      <c r="Q325" s="5">
        <f t="shared" si="20"/>
        <v>0</v>
      </c>
      <c r="R325" s="5">
        <f t="shared" si="21"/>
        <v>0</v>
      </c>
      <c r="S325" s="5">
        <f t="shared" si="22"/>
        <v>0</v>
      </c>
      <c r="T325" s="7">
        <f t="shared" si="23"/>
        <v>0</v>
      </c>
    </row>
    <row r="326" spans="1:20" x14ac:dyDescent="0.35">
      <c r="A326" t="s">
        <v>381</v>
      </c>
      <c r="B326" t="s">
        <v>1046</v>
      </c>
      <c r="C326" t="s">
        <v>27</v>
      </c>
      <c r="D326" t="s">
        <v>50</v>
      </c>
      <c r="E326" t="s">
        <v>64</v>
      </c>
      <c r="F326" t="s">
        <v>74</v>
      </c>
      <c r="G326">
        <v>2022</v>
      </c>
      <c r="H326" t="s">
        <v>526</v>
      </c>
      <c r="I326" t="s">
        <v>111</v>
      </c>
      <c r="J326" s="5">
        <v>75900000</v>
      </c>
      <c r="K326" t="s">
        <v>113</v>
      </c>
      <c r="M326" t="s">
        <v>127</v>
      </c>
      <c r="N326" s="6">
        <v>0</v>
      </c>
      <c r="O326" s="6">
        <v>0.61219999999999997</v>
      </c>
      <c r="P326" s="6">
        <v>0</v>
      </c>
      <c r="Q326" s="5">
        <f t="shared" si="20"/>
        <v>0</v>
      </c>
      <c r="R326" s="5">
        <f t="shared" si="21"/>
        <v>46465980</v>
      </c>
      <c r="S326" s="5">
        <f t="shared" si="22"/>
        <v>0</v>
      </c>
      <c r="T326" s="7">
        <f t="shared" si="23"/>
        <v>46465980</v>
      </c>
    </row>
    <row r="327" spans="1:20" x14ac:dyDescent="0.35">
      <c r="A327" t="s">
        <v>382</v>
      </c>
      <c r="B327" t="s">
        <v>1047</v>
      </c>
      <c r="C327" t="s">
        <v>27</v>
      </c>
      <c r="D327" t="s">
        <v>50</v>
      </c>
      <c r="E327" t="s">
        <v>63</v>
      </c>
      <c r="F327" t="s">
        <v>89</v>
      </c>
      <c r="G327">
        <v>2022</v>
      </c>
      <c r="H327" t="s">
        <v>978</v>
      </c>
      <c r="I327" t="s">
        <v>111</v>
      </c>
      <c r="J327" s="5">
        <v>195000000</v>
      </c>
      <c r="K327" t="s">
        <v>115</v>
      </c>
      <c r="L327" t="s">
        <v>117</v>
      </c>
      <c r="M327" t="s">
        <v>127</v>
      </c>
      <c r="N327" s="6">
        <v>0</v>
      </c>
      <c r="O327" s="6">
        <v>0</v>
      </c>
      <c r="P327" s="6">
        <v>5.8799999999999998E-2</v>
      </c>
      <c r="Q327" s="5">
        <f t="shared" si="20"/>
        <v>0</v>
      </c>
      <c r="R327" s="5">
        <f t="shared" si="21"/>
        <v>0</v>
      </c>
      <c r="S327" s="5">
        <f t="shared" si="22"/>
        <v>11466000</v>
      </c>
      <c r="T327" s="7">
        <f t="shared" si="23"/>
        <v>11466000</v>
      </c>
    </row>
    <row r="328" spans="1:20" x14ac:dyDescent="0.35">
      <c r="A328" t="s">
        <v>382</v>
      </c>
      <c r="B328" t="s">
        <v>1047</v>
      </c>
      <c r="C328" t="s">
        <v>27</v>
      </c>
      <c r="D328" t="s">
        <v>50</v>
      </c>
      <c r="E328" t="s">
        <v>63</v>
      </c>
      <c r="F328" t="s">
        <v>89</v>
      </c>
      <c r="G328">
        <v>2022</v>
      </c>
      <c r="H328" t="s">
        <v>978</v>
      </c>
      <c r="I328" t="s">
        <v>111</v>
      </c>
      <c r="J328" s="5">
        <v>195000000</v>
      </c>
      <c r="K328" t="s">
        <v>114</v>
      </c>
      <c r="L328" t="s">
        <v>117</v>
      </c>
      <c r="N328" s="6">
        <v>5.8799999999999998E-2</v>
      </c>
      <c r="O328" s="6">
        <v>0</v>
      </c>
      <c r="P328" s="6">
        <v>0</v>
      </c>
      <c r="Q328" s="5">
        <f t="shared" si="20"/>
        <v>11466000</v>
      </c>
      <c r="R328" s="5">
        <f t="shared" si="21"/>
        <v>0</v>
      </c>
      <c r="S328" s="5">
        <f t="shared" si="22"/>
        <v>0</v>
      </c>
      <c r="T328" s="7">
        <f t="shared" si="23"/>
        <v>11466000</v>
      </c>
    </row>
    <row r="329" spans="1:20" x14ac:dyDescent="0.35">
      <c r="A329" t="s">
        <v>382</v>
      </c>
      <c r="B329" t="s">
        <v>1047</v>
      </c>
      <c r="C329" t="s">
        <v>27</v>
      </c>
      <c r="D329" t="s">
        <v>50</v>
      </c>
      <c r="E329" t="s">
        <v>63</v>
      </c>
      <c r="F329" t="s">
        <v>89</v>
      </c>
      <c r="G329">
        <v>2022</v>
      </c>
      <c r="H329" t="s">
        <v>978</v>
      </c>
      <c r="I329" t="s">
        <v>111</v>
      </c>
      <c r="J329" s="5">
        <v>195000000</v>
      </c>
      <c r="K329" t="s">
        <v>113</v>
      </c>
      <c r="M329" t="s">
        <v>127</v>
      </c>
      <c r="N329" s="6">
        <v>0</v>
      </c>
      <c r="O329" s="6">
        <v>5.8899999999999994E-2</v>
      </c>
      <c r="P329" s="6">
        <v>0</v>
      </c>
      <c r="Q329" s="5">
        <f t="shared" si="20"/>
        <v>0</v>
      </c>
      <c r="R329" s="5">
        <f t="shared" si="21"/>
        <v>11485499.999999998</v>
      </c>
      <c r="S329" s="5">
        <f t="shared" si="22"/>
        <v>0</v>
      </c>
      <c r="T329" s="7">
        <f t="shared" si="23"/>
        <v>11485499.999999998</v>
      </c>
    </row>
    <row r="330" spans="1:20" x14ac:dyDescent="0.35">
      <c r="A330" t="s">
        <v>383</v>
      </c>
      <c r="B330" t="s">
        <v>1048</v>
      </c>
      <c r="C330" t="s">
        <v>27</v>
      </c>
      <c r="D330" t="s">
        <v>50</v>
      </c>
      <c r="E330" t="s">
        <v>67</v>
      </c>
      <c r="F330" t="s">
        <v>84</v>
      </c>
      <c r="G330">
        <v>2022</v>
      </c>
      <c r="H330" t="s">
        <v>526</v>
      </c>
      <c r="I330" t="s">
        <v>111</v>
      </c>
      <c r="J330" s="5">
        <v>50000000</v>
      </c>
      <c r="K330" t="s">
        <v>114</v>
      </c>
      <c r="L330" t="s">
        <v>116</v>
      </c>
      <c r="N330" s="6">
        <v>0.14599999999999999</v>
      </c>
      <c r="O330" s="6">
        <v>0</v>
      </c>
      <c r="P330" s="6">
        <v>0</v>
      </c>
      <c r="Q330" s="5">
        <f t="shared" si="20"/>
        <v>7300000</v>
      </c>
      <c r="R330" s="5">
        <f t="shared" si="21"/>
        <v>0</v>
      </c>
      <c r="S330" s="5">
        <f t="shared" si="22"/>
        <v>0</v>
      </c>
      <c r="T330" s="7">
        <f t="shared" si="23"/>
        <v>7300000</v>
      </c>
    </row>
    <row r="331" spans="1:20" x14ac:dyDescent="0.35">
      <c r="A331" t="s">
        <v>383</v>
      </c>
      <c r="B331" t="s">
        <v>1048</v>
      </c>
      <c r="C331" t="s">
        <v>27</v>
      </c>
      <c r="D331" t="s">
        <v>50</v>
      </c>
      <c r="E331" t="s">
        <v>67</v>
      </c>
      <c r="F331" t="s">
        <v>84</v>
      </c>
      <c r="G331">
        <v>2022</v>
      </c>
      <c r="H331" t="s">
        <v>526</v>
      </c>
      <c r="I331" t="s">
        <v>111</v>
      </c>
      <c r="J331" s="5">
        <v>50000000</v>
      </c>
      <c r="K331" t="s">
        <v>114</v>
      </c>
      <c r="L331" t="s">
        <v>136</v>
      </c>
      <c r="N331" s="6">
        <v>3.2000000000000002E-3</v>
      </c>
      <c r="O331" s="6">
        <v>0</v>
      </c>
      <c r="P331" s="6">
        <v>0</v>
      </c>
      <c r="Q331" s="5">
        <f t="shared" si="20"/>
        <v>160000</v>
      </c>
      <c r="R331" s="5">
        <f t="shared" si="21"/>
        <v>0</v>
      </c>
      <c r="S331" s="5">
        <f t="shared" si="22"/>
        <v>0</v>
      </c>
      <c r="T331" s="7">
        <f t="shared" si="23"/>
        <v>160000</v>
      </c>
    </row>
    <row r="332" spans="1:20" x14ac:dyDescent="0.35">
      <c r="A332" t="s">
        <v>384</v>
      </c>
      <c r="B332" t="s">
        <v>1049</v>
      </c>
      <c r="C332" t="s">
        <v>29</v>
      </c>
      <c r="D332" t="s">
        <v>50</v>
      </c>
      <c r="E332" t="s">
        <v>62</v>
      </c>
      <c r="F332" t="s">
        <v>76</v>
      </c>
      <c r="G332">
        <v>2022</v>
      </c>
      <c r="H332" t="s">
        <v>1050</v>
      </c>
      <c r="I332" t="s">
        <v>111</v>
      </c>
      <c r="J332" s="5">
        <v>250000</v>
      </c>
      <c r="K332" t="s">
        <v>114</v>
      </c>
      <c r="L332" t="s">
        <v>117</v>
      </c>
      <c r="N332" s="6">
        <v>0.18</v>
      </c>
      <c r="O332" s="6">
        <v>0</v>
      </c>
      <c r="P332" s="6">
        <v>0</v>
      </c>
      <c r="Q332" s="5">
        <f t="shared" si="20"/>
        <v>45000</v>
      </c>
      <c r="R332" s="5">
        <f t="shared" si="21"/>
        <v>0</v>
      </c>
      <c r="S332" s="5">
        <f t="shared" si="22"/>
        <v>0</v>
      </c>
      <c r="T332" s="7">
        <f t="shared" si="23"/>
        <v>45000</v>
      </c>
    </row>
    <row r="333" spans="1:20" x14ac:dyDescent="0.35">
      <c r="A333" t="s">
        <v>1051</v>
      </c>
      <c r="B333" t="s">
        <v>1052</v>
      </c>
      <c r="C333" t="s">
        <v>29</v>
      </c>
      <c r="D333" t="s">
        <v>50</v>
      </c>
      <c r="E333" t="s">
        <v>63</v>
      </c>
      <c r="F333" t="s">
        <v>75</v>
      </c>
      <c r="G333">
        <v>2022</v>
      </c>
      <c r="H333" t="s">
        <v>1053</v>
      </c>
      <c r="I333" t="s">
        <v>111</v>
      </c>
      <c r="J333" s="5">
        <v>700000</v>
      </c>
      <c r="N333" s="6">
        <v>0</v>
      </c>
      <c r="O333" s="6">
        <v>0</v>
      </c>
      <c r="P333" s="6">
        <v>0</v>
      </c>
      <c r="Q333" s="5">
        <f t="shared" si="20"/>
        <v>0</v>
      </c>
      <c r="R333" s="5">
        <f t="shared" si="21"/>
        <v>0</v>
      </c>
      <c r="S333" s="5">
        <f t="shared" si="22"/>
        <v>0</v>
      </c>
      <c r="T333" s="7">
        <f t="shared" si="23"/>
        <v>0</v>
      </c>
    </row>
    <row r="334" spans="1:20" x14ac:dyDescent="0.35">
      <c r="A334" t="s">
        <v>1054</v>
      </c>
      <c r="B334" t="s">
        <v>1055</v>
      </c>
      <c r="C334" t="s">
        <v>29</v>
      </c>
      <c r="D334" t="s">
        <v>50</v>
      </c>
      <c r="E334" t="s">
        <v>63</v>
      </c>
      <c r="F334" t="s">
        <v>75</v>
      </c>
      <c r="G334">
        <v>2022</v>
      </c>
      <c r="H334" t="s">
        <v>699</v>
      </c>
      <c r="I334" t="s">
        <v>111</v>
      </c>
      <c r="J334" s="5">
        <v>520000</v>
      </c>
      <c r="N334" s="6">
        <v>0</v>
      </c>
      <c r="O334" s="6">
        <v>0</v>
      </c>
      <c r="P334" s="6">
        <v>0</v>
      </c>
      <c r="Q334" s="5">
        <f t="shared" si="20"/>
        <v>0</v>
      </c>
      <c r="R334" s="5">
        <f t="shared" si="21"/>
        <v>0</v>
      </c>
      <c r="S334" s="5">
        <f t="shared" si="22"/>
        <v>0</v>
      </c>
      <c r="T334" s="7">
        <f t="shared" si="23"/>
        <v>0</v>
      </c>
    </row>
    <row r="335" spans="1:20" x14ac:dyDescent="0.35">
      <c r="A335" t="s">
        <v>1056</v>
      </c>
      <c r="B335" t="s">
        <v>1057</v>
      </c>
      <c r="C335" t="s">
        <v>29</v>
      </c>
      <c r="D335" t="s">
        <v>50</v>
      </c>
      <c r="E335" t="s">
        <v>64</v>
      </c>
      <c r="F335" t="s">
        <v>74</v>
      </c>
      <c r="G335">
        <v>2022</v>
      </c>
      <c r="H335" t="s">
        <v>760</v>
      </c>
      <c r="I335" t="s">
        <v>111</v>
      </c>
      <c r="J335" s="5">
        <v>200000</v>
      </c>
      <c r="N335" s="6">
        <v>0</v>
      </c>
      <c r="O335" s="6">
        <v>0</v>
      </c>
      <c r="P335" s="6">
        <v>0</v>
      </c>
      <c r="Q335" s="5">
        <f t="shared" si="20"/>
        <v>0</v>
      </c>
      <c r="R335" s="5">
        <f t="shared" si="21"/>
        <v>0</v>
      </c>
      <c r="S335" s="5">
        <f t="shared" si="22"/>
        <v>0</v>
      </c>
      <c r="T335" s="7">
        <f t="shared" si="23"/>
        <v>0</v>
      </c>
    </row>
    <row r="336" spans="1:20" x14ac:dyDescent="0.35">
      <c r="A336" t="s">
        <v>385</v>
      </c>
      <c r="B336" t="s">
        <v>1058</v>
      </c>
      <c r="C336" t="s">
        <v>29</v>
      </c>
      <c r="D336" t="s">
        <v>50</v>
      </c>
      <c r="E336" t="s">
        <v>65</v>
      </c>
      <c r="F336" t="s">
        <v>79</v>
      </c>
      <c r="G336">
        <v>2022</v>
      </c>
      <c r="H336" t="s">
        <v>1059</v>
      </c>
      <c r="I336" t="s">
        <v>111</v>
      </c>
      <c r="J336" s="5">
        <v>250000</v>
      </c>
      <c r="K336" t="s">
        <v>115</v>
      </c>
      <c r="L336" t="s">
        <v>118</v>
      </c>
      <c r="M336" t="s">
        <v>125</v>
      </c>
      <c r="N336" s="6">
        <v>0</v>
      </c>
      <c r="O336" s="6">
        <v>0</v>
      </c>
      <c r="P336" s="6">
        <v>1</v>
      </c>
      <c r="Q336" s="5">
        <f t="shared" si="20"/>
        <v>0</v>
      </c>
      <c r="R336" s="5">
        <f t="shared" si="21"/>
        <v>0</v>
      </c>
      <c r="S336" s="5">
        <f t="shared" si="22"/>
        <v>250000</v>
      </c>
      <c r="T336" s="7">
        <f t="shared" si="23"/>
        <v>250000</v>
      </c>
    </row>
    <row r="337" spans="1:20" x14ac:dyDescent="0.35">
      <c r="A337" t="s">
        <v>1060</v>
      </c>
      <c r="B337" t="s">
        <v>19</v>
      </c>
      <c r="C337" t="s">
        <v>29</v>
      </c>
      <c r="D337" t="s">
        <v>50</v>
      </c>
      <c r="E337" t="s">
        <v>68</v>
      </c>
      <c r="F337" t="s">
        <v>99</v>
      </c>
      <c r="G337">
        <v>2022</v>
      </c>
      <c r="H337" t="s">
        <v>590</v>
      </c>
      <c r="I337" t="s">
        <v>111</v>
      </c>
      <c r="J337" s="5">
        <v>616564</v>
      </c>
      <c r="N337" s="6">
        <v>0</v>
      </c>
      <c r="O337" s="6">
        <v>0</v>
      </c>
      <c r="P337" s="6">
        <v>0</v>
      </c>
      <c r="Q337" s="5">
        <f t="shared" si="20"/>
        <v>0</v>
      </c>
      <c r="R337" s="5">
        <f t="shared" si="21"/>
        <v>0</v>
      </c>
      <c r="S337" s="5">
        <f t="shared" si="22"/>
        <v>0</v>
      </c>
      <c r="T337" s="7">
        <f t="shared" si="23"/>
        <v>0</v>
      </c>
    </row>
    <row r="338" spans="1:20" x14ac:dyDescent="0.35">
      <c r="A338" t="s">
        <v>1061</v>
      </c>
      <c r="B338" t="s">
        <v>1062</v>
      </c>
      <c r="C338" t="s">
        <v>29</v>
      </c>
      <c r="D338" t="s">
        <v>50</v>
      </c>
      <c r="E338" t="s">
        <v>63</v>
      </c>
      <c r="F338" t="s">
        <v>73</v>
      </c>
      <c r="G338">
        <v>2022</v>
      </c>
      <c r="H338" t="s">
        <v>665</v>
      </c>
      <c r="I338" t="s">
        <v>111</v>
      </c>
      <c r="J338" s="5">
        <v>400000</v>
      </c>
      <c r="N338" s="6">
        <v>0</v>
      </c>
      <c r="O338" s="6">
        <v>0</v>
      </c>
      <c r="P338" s="6">
        <v>0</v>
      </c>
      <c r="Q338" s="5">
        <f t="shared" si="20"/>
        <v>0</v>
      </c>
      <c r="R338" s="5">
        <f t="shared" si="21"/>
        <v>0</v>
      </c>
      <c r="S338" s="5">
        <f t="shared" si="22"/>
        <v>0</v>
      </c>
      <c r="T338" s="7">
        <f t="shared" si="23"/>
        <v>0</v>
      </c>
    </row>
    <row r="339" spans="1:20" x14ac:dyDescent="0.35">
      <c r="A339" t="s">
        <v>1063</v>
      </c>
      <c r="B339" t="s">
        <v>1064</v>
      </c>
      <c r="C339" t="s">
        <v>29</v>
      </c>
      <c r="D339" t="s">
        <v>50</v>
      </c>
      <c r="E339" t="s">
        <v>63</v>
      </c>
      <c r="F339" t="s">
        <v>89</v>
      </c>
      <c r="G339">
        <v>2022</v>
      </c>
      <c r="H339" t="s">
        <v>651</v>
      </c>
      <c r="I339" t="s">
        <v>111</v>
      </c>
      <c r="J339" s="5">
        <v>400000</v>
      </c>
      <c r="N339" s="6">
        <v>0</v>
      </c>
      <c r="O339" s="6">
        <v>0</v>
      </c>
      <c r="P339" s="6">
        <v>0</v>
      </c>
      <c r="Q339" s="5">
        <f t="shared" si="20"/>
        <v>0</v>
      </c>
      <c r="R339" s="5">
        <f t="shared" si="21"/>
        <v>0</v>
      </c>
      <c r="S339" s="5">
        <f t="shared" si="22"/>
        <v>0</v>
      </c>
      <c r="T339" s="7">
        <f t="shared" si="23"/>
        <v>0</v>
      </c>
    </row>
    <row r="340" spans="1:20" x14ac:dyDescent="0.35">
      <c r="A340" t="s">
        <v>1065</v>
      </c>
      <c r="B340" t="s">
        <v>1066</v>
      </c>
      <c r="C340" t="s">
        <v>29</v>
      </c>
      <c r="D340" t="s">
        <v>50</v>
      </c>
      <c r="E340" t="s">
        <v>64</v>
      </c>
      <c r="F340" t="s">
        <v>74</v>
      </c>
      <c r="G340">
        <v>2022</v>
      </c>
      <c r="H340" t="s">
        <v>665</v>
      </c>
      <c r="I340" t="s">
        <v>111</v>
      </c>
      <c r="J340" s="5">
        <v>265623</v>
      </c>
      <c r="N340" s="6">
        <v>0</v>
      </c>
      <c r="O340" s="6">
        <v>0</v>
      </c>
      <c r="P340" s="6">
        <v>0</v>
      </c>
      <c r="Q340" s="5">
        <f t="shared" si="20"/>
        <v>0</v>
      </c>
      <c r="R340" s="5">
        <f t="shared" si="21"/>
        <v>0</v>
      </c>
      <c r="S340" s="5">
        <f t="shared" si="22"/>
        <v>0</v>
      </c>
      <c r="T340" s="7">
        <f t="shared" si="23"/>
        <v>0</v>
      </c>
    </row>
    <row r="341" spans="1:20" x14ac:dyDescent="0.35">
      <c r="A341" t="s">
        <v>386</v>
      </c>
      <c r="B341" t="s">
        <v>1067</v>
      </c>
      <c r="C341" t="s">
        <v>29</v>
      </c>
      <c r="D341" t="s">
        <v>50</v>
      </c>
      <c r="E341" t="s">
        <v>62</v>
      </c>
      <c r="F341" t="s">
        <v>81</v>
      </c>
      <c r="G341">
        <v>2022</v>
      </c>
      <c r="H341" t="s">
        <v>1068</v>
      </c>
      <c r="I341" t="s">
        <v>111</v>
      </c>
      <c r="J341" s="5">
        <v>500000</v>
      </c>
      <c r="K341" t="s">
        <v>115</v>
      </c>
      <c r="L341" t="s">
        <v>117</v>
      </c>
      <c r="M341" t="s">
        <v>120</v>
      </c>
      <c r="N341" s="6">
        <v>0</v>
      </c>
      <c r="O341" s="6">
        <v>0</v>
      </c>
      <c r="P341" s="6">
        <v>0.5</v>
      </c>
      <c r="Q341" s="5">
        <f t="shared" si="20"/>
        <v>0</v>
      </c>
      <c r="R341" s="5">
        <f t="shared" si="21"/>
        <v>0</v>
      </c>
      <c r="S341" s="5">
        <f t="shared" si="22"/>
        <v>250000</v>
      </c>
      <c r="T341" s="7">
        <f t="shared" si="23"/>
        <v>250000</v>
      </c>
    </row>
    <row r="342" spans="1:20" x14ac:dyDescent="0.35">
      <c r="A342" t="s">
        <v>387</v>
      </c>
      <c r="B342" t="s">
        <v>1069</v>
      </c>
      <c r="C342" t="s">
        <v>29</v>
      </c>
      <c r="D342" t="s">
        <v>50</v>
      </c>
      <c r="E342" t="s">
        <v>62</v>
      </c>
      <c r="F342" t="s">
        <v>76</v>
      </c>
      <c r="G342">
        <v>2022</v>
      </c>
      <c r="H342" t="s">
        <v>1070</v>
      </c>
      <c r="I342" t="s">
        <v>111</v>
      </c>
      <c r="J342" s="5">
        <v>350000</v>
      </c>
      <c r="K342" t="s">
        <v>115</v>
      </c>
      <c r="L342" t="s">
        <v>117</v>
      </c>
      <c r="M342" t="s">
        <v>120</v>
      </c>
      <c r="N342" s="6">
        <v>0</v>
      </c>
      <c r="O342" s="6">
        <v>0</v>
      </c>
      <c r="P342" s="6">
        <v>0.28570000000000001</v>
      </c>
      <c r="Q342" s="5">
        <f t="shared" si="20"/>
        <v>0</v>
      </c>
      <c r="R342" s="5">
        <f t="shared" si="21"/>
        <v>0</v>
      </c>
      <c r="S342" s="5">
        <f t="shared" si="22"/>
        <v>99995</v>
      </c>
      <c r="T342" s="7">
        <f t="shared" si="23"/>
        <v>99995</v>
      </c>
    </row>
    <row r="343" spans="1:20" x14ac:dyDescent="0.35">
      <c r="A343" t="s">
        <v>1071</v>
      </c>
      <c r="B343" t="s">
        <v>1072</v>
      </c>
      <c r="C343" t="s">
        <v>29</v>
      </c>
      <c r="D343" t="s">
        <v>50</v>
      </c>
      <c r="E343" t="s">
        <v>64</v>
      </c>
      <c r="F343" t="s">
        <v>74</v>
      </c>
      <c r="G343">
        <v>2022</v>
      </c>
      <c r="H343" t="s">
        <v>734</v>
      </c>
      <c r="I343" t="s">
        <v>111</v>
      </c>
      <c r="J343" s="5">
        <v>550000</v>
      </c>
      <c r="N343" s="6">
        <v>0</v>
      </c>
      <c r="O343" s="6">
        <v>0</v>
      </c>
      <c r="P343" s="6">
        <v>0</v>
      </c>
      <c r="Q343" s="5">
        <f t="shared" si="20"/>
        <v>0</v>
      </c>
      <c r="R343" s="5">
        <f t="shared" si="21"/>
        <v>0</v>
      </c>
      <c r="S343" s="5">
        <f t="shared" si="22"/>
        <v>0</v>
      </c>
      <c r="T343" s="7">
        <f t="shared" si="23"/>
        <v>0</v>
      </c>
    </row>
    <row r="344" spans="1:20" x14ac:dyDescent="0.35">
      <c r="A344" t="s">
        <v>1073</v>
      </c>
      <c r="B344" t="s">
        <v>1074</v>
      </c>
      <c r="C344" t="s">
        <v>29</v>
      </c>
      <c r="D344" t="s">
        <v>50</v>
      </c>
      <c r="E344" t="s">
        <v>62</v>
      </c>
      <c r="F344" t="s">
        <v>81</v>
      </c>
      <c r="G344">
        <v>2022</v>
      </c>
      <c r="H344" t="s">
        <v>785</v>
      </c>
      <c r="I344" t="s">
        <v>111</v>
      </c>
      <c r="J344" s="5">
        <v>350000</v>
      </c>
      <c r="N344" s="6">
        <v>0</v>
      </c>
      <c r="O344" s="6">
        <v>0</v>
      </c>
      <c r="P344" s="6">
        <v>0</v>
      </c>
      <c r="Q344" s="5">
        <f t="shared" si="20"/>
        <v>0</v>
      </c>
      <c r="R344" s="5">
        <f t="shared" si="21"/>
        <v>0</v>
      </c>
      <c r="S344" s="5">
        <f t="shared" si="22"/>
        <v>0</v>
      </c>
      <c r="T344" s="7">
        <f t="shared" si="23"/>
        <v>0</v>
      </c>
    </row>
    <row r="345" spans="1:20" x14ac:dyDescent="0.35">
      <c r="A345" t="s">
        <v>1075</v>
      </c>
      <c r="B345" t="s">
        <v>1076</v>
      </c>
      <c r="C345" t="s">
        <v>29</v>
      </c>
      <c r="D345" t="s">
        <v>50</v>
      </c>
      <c r="E345" t="s">
        <v>63</v>
      </c>
      <c r="F345" t="s">
        <v>89</v>
      </c>
      <c r="G345">
        <v>2022</v>
      </c>
      <c r="H345" t="s">
        <v>709</v>
      </c>
      <c r="I345" t="s">
        <v>111</v>
      </c>
      <c r="J345" s="5">
        <v>150000</v>
      </c>
      <c r="N345" s="6">
        <v>0</v>
      </c>
      <c r="O345" s="6">
        <v>0</v>
      </c>
      <c r="P345" s="6">
        <v>0</v>
      </c>
      <c r="Q345" s="5">
        <f t="shared" si="20"/>
        <v>0</v>
      </c>
      <c r="R345" s="5">
        <f t="shared" si="21"/>
        <v>0</v>
      </c>
      <c r="S345" s="5">
        <f t="shared" si="22"/>
        <v>0</v>
      </c>
      <c r="T345" s="7">
        <f t="shared" si="23"/>
        <v>0</v>
      </c>
    </row>
    <row r="346" spans="1:20" x14ac:dyDescent="0.35">
      <c r="A346" t="s">
        <v>1077</v>
      </c>
      <c r="B346" t="s">
        <v>1078</v>
      </c>
      <c r="C346" t="s">
        <v>29</v>
      </c>
      <c r="D346" t="s">
        <v>50</v>
      </c>
      <c r="E346" t="s">
        <v>63</v>
      </c>
      <c r="F346" t="s">
        <v>83</v>
      </c>
      <c r="G346">
        <v>2022</v>
      </c>
      <c r="H346" t="s">
        <v>563</v>
      </c>
      <c r="I346" t="s">
        <v>111</v>
      </c>
      <c r="J346" s="5">
        <v>300000</v>
      </c>
      <c r="N346" s="6">
        <v>0</v>
      </c>
      <c r="O346" s="6">
        <v>0</v>
      </c>
      <c r="P346" s="6">
        <v>0</v>
      </c>
      <c r="Q346" s="5">
        <f t="shared" si="20"/>
        <v>0</v>
      </c>
      <c r="R346" s="5">
        <f t="shared" si="21"/>
        <v>0</v>
      </c>
      <c r="S346" s="5">
        <f t="shared" si="22"/>
        <v>0</v>
      </c>
      <c r="T346" s="7">
        <f t="shared" si="23"/>
        <v>0</v>
      </c>
    </row>
    <row r="347" spans="1:20" x14ac:dyDescent="0.35">
      <c r="A347" t="s">
        <v>388</v>
      </c>
      <c r="B347" t="s">
        <v>1079</v>
      </c>
      <c r="C347" t="s">
        <v>29</v>
      </c>
      <c r="D347" t="s">
        <v>50</v>
      </c>
      <c r="E347" t="s">
        <v>68</v>
      </c>
      <c r="F347" t="s">
        <v>99</v>
      </c>
      <c r="G347">
        <v>2022</v>
      </c>
      <c r="H347" t="s">
        <v>533</v>
      </c>
      <c r="I347" t="s">
        <v>111</v>
      </c>
      <c r="J347" s="5">
        <v>200000</v>
      </c>
      <c r="K347" t="s">
        <v>113</v>
      </c>
      <c r="M347" t="s">
        <v>130</v>
      </c>
      <c r="N347" s="6">
        <v>0</v>
      </c>
      <c r="O347" s="6">
        <v>1</v>
      </c>
      <c r="P347" s="6">
        <v>0</v>
      </c>
      <c r="Q347" s="5">
        <f t="shared" si="20"/>
        <v>0</v>
      </c>
      <c r="R347" s="5">
        <f t="shared" si="21"/>
        <v>200000</v>
      </c>
      <c r="S347" s="5">
        <f t="shared" si="22"/>
        <v>0</v>
      </c>
      <c r="T347" s="7">
        <f t="shared" si="23"/>
        <v>200000</v>
      </c>
    </row>
    <row r="348" spans="1:20" x14ac:dyDescent="0.35">
      <c r="A348" t="s">
        <v>389</v>
      </c>
      <c r="B348" t="s">
        <v>1080</v>
      </c>
      <c r="C348" t="s">
        <v>29</v>
      </c>
      <c r="D348" t="s">
        <v>50</v>
      </c>
      <c r="E348" t="s">
        <v>68</v>
      </c>
      <c r="F348" t="s">
        <v>635</v>
      </c>
      <c r="G348">
        <v>2022</v>
      </c>
      <c r="H348" t="s">
        <v>746</v>
      </c>
      <c r="I348" t="s">
        <v>111</v>
      </c>
      <c r="J348" s="5">
        <v>200000</v>
      </c>
      <c r="K348" t="s">
        <v>113</v>
      </c>
      <c r="M348" t="s">
        <v>130</v>
      </c>
      <c r="N348" s="6">
        <v>0</v>
      </c>
      <c r="O348" s="6">
        <v>1</v>
      </c>
      <c r="P348" s="6">
        <v>0</v>
      </c>
      <c r="Q348" s="5">
        <f t="shared" si="20"/>
        <v>0</v>
      </c>
      <c r="R348" s="5">
        <f t="shared" si="21"/>
        <v>200000</v>
      </c>
      <c r="S348" s="5">
        <f t="shared" si="22"/>
        <v>0</v>
      </c>
      <c r="T348" s="7">
        <f t="shared" si="23"/>
        <v>200000</v>
      </c>
    </row>
    <row r="349" spans="1:20" x14ac:dyDescent="0.35">
      <c r="A349" t="s">
        <v>390</v>
      </c>
      <c r="B349" t="s">
        <v>1081</v>
      </c>
      <c r="C349" t="s">
        <v>27</v>
      </c>
      <c r="D349" t="s">
        <v>51</v>
      </c>
      <c r="E349" t="s">
        <v>63</v>
      </c>
      <c r="F349" t="s">
        <v>83</v>
      </c>
      <c r="G349">
        <v>2022</v>
      </c>
      <c r="H349" t="s">
        <v>1032</v>
      </c>
      <c r="I349" t="s">
        <v>111</v>
      </c>
      <c r="J349" s="5">
        <v>100000000</v>
      </c>
      <c r="K349" t="s">
        <v>114</v>
      </c>
      <c r="L349" t="s">
        <v>117</v>
      </c>
      <c r="N349" s="6">
        <v>5.2600000000000001E-2</v>
      </c>
      <c r="O349" s="6">
        <v>0</v>
      </c>
      <c r="P349" s="6">
        <v>0</v>
      </c>
      <c r="Q349" s="5">
        <f t="shared" si="20"/>
        <v>5260000</v>
      </c>
      <c r="R349" s="5">
        <f t="shared" si="21"/>
        <v>0</v>
      </c>
      <c r="S349" s="5">
        <f t="shared" si="22"/>
        <v>0</v>
      </c>
      <c r="T349" s="7">
        <f t="shared" si="23"/>
        <v>5260000</v>
      </c>
    </row>
    <row r="350" spans="1:20" x14ac:dyDescent="0.35">
      <c r="A350" t="s">
        <v>1082</v>
      </c>
      <c r="B350" t="s">
        <v>1083</v>
      </c>
      <c r="C350" t="s">
        <v>29</v>
      </c>
      <c r="D350" t="s">
        <v>51</v>
      </c>
      <c r="E350" t="s">
        <v>63</v>
      </c>
      <c r="F350" t="s">
        <v>75</v>
      </c>
      <c r="G350">
        <v>2022</v>
      </c>
      <c r="H350" t="s">
        <v>904</v>
      </c>
      <c r="I350" t="s">
        <v>111</v>
      </c>
      <c r="J350" s="5">
        <v>400000</v>
      </c>
      <c r="N350" s="6">
        <v>0</v>
      </c>
      <c r="O350" s="6">
        <v>0</v>
      </c>
      <c r="P350" s="6">
        <v>0</v>
      </c>
      <c r="Q350" s="5">
        <f t="shared" si="20"/>
        <v>0</v>
      </c>
      <c r="R350" s="5">
        <f t="shared" si="21"/>
        <v>0</v>
      </c>
      <c r="S350" s="5">
        <f t="shared" si="22"/>
        <v>0</v>
      </c>
      <c r="T350" s="7">
        <f t="shared" si="23"/>
        <v>0</v>
      </c>
    </row>
    <row r="351" spans="1:20" x14ac:dyDescent="0.35">
      <c r="A351" t="s">
        <v>1084</v>
      </c>
      <c r="B351" t="s">
        <v>19</v>
      </c>
      <c r="C351" t="s">
        <v>29</v>
      </c>
      <c r="D351" t="s">
        <v>51</v>
      </c>
      <c r="E351" t="s">
        <v>66</v>
      </c>
      <c r="F351" t="s">
        <v>100</v>
      </c>
      <c r="G351">
        <v>2022</v>
      </c>
      <c r="H351" t="s">
        <v>590</v>
      </c>
      <c r="I351" t="s">
        <v>111</v>
      </c>
      <c r="J351" s="5">
        <v>332626</v>
      </c>
      <c r="N351" s="6">
        <v>0</v>
      </c>
      <c r="O351" s="6">
        <v>0</v>
      </c>
      <c r="P351" s="6">
        <v>0</v>
      </c>
      <c r="Q351" s="5">
        <f t="shared" si="20"/>
        <v>0</v>
      </c>
      <c r="R351" s="5">
        <f t="shared" si="21"/>
        <v>0</v>
      </c>
      <c r="S351" s="5">
        <f t="shared" si="22"/>
        <v>0</v>
      </c>
      <c r="T351" s="7">
        <f t="shared" si="23"/>
        <v>0</v>
      </c>
    </row>
    <row r="352" spans="1:20" x14ac:dyDescent="0.35">
      <c r="A352" t="s">
        <v>391</v>
      </c>
      <c r="B352" t="s">
        <v>1085</v>
      </c>
      <c r="C352" t="s">
        <v>29</v>
      </c>
      <c r="D352" t="s">
        <v>51</v>
      </c>
      <c r="E352" t="s">
        <v>62</v>
      </c>
      <c r="F352" t="s">
        <v>81</v>
      </c>
      <c r="G352">
        <v>2022</v>
      </c>
      <c r="H352" t="s">
        <v>577</v>
      </c>
      <c r="I352" t="s">
        <v>111</v>
      </c>
      <c r="J352" s="5">
        <v>400000</v>
      </c>
      <c r="K352" t="s">
        <v>115</v>
      </c>
      <c r="L352" t="s">
        <v>135</v>
      </c>
      <c r="M352" t="s">
        <v>120</v>
      </c>
      <c r="N352" s="6">
        <v>0</v>
      </c>
      <c r="O352" s="6">
        <v>0</v>
      </c>
      <c r="P352" s="6">
        <v>1</v>
      </c>
      <c r="Q352" s="5">
        <f t="shared" si="20"/>
        <v>0</v>
      </c>
      <c r="R352" s="5">
        <f t="shared" si="21"/>
        <v>0</v>
      </c>
      <c r="S352" s="5">
        <f t="shared" si="22"/>
        <v>400000</v>
      </c>
      <c r="T352" s="7">
        <f t="shared" si="23"/>
        <v>400000</v>
      </c>
    </row>
    <row r="353" spans="1:20" x14ac:dyDescent="0.35">
      <c r="A353" t="s">
        <v>1086</v>
      </c>
      <c r="B353" t="s">
        <v>1087</v>
      </c>
      <c r="C353" t="s">
        <v>29</v>
      </c>
      <c r="D353" t="s">
        <v>51</v>
      </c>
      <c r="E353" t="s">
        <v>64</v>
      </c>
      <c r="F353" t="s">
        <v>77</v>
      </c>
      <c r="G353">
        <v>2022</v>
      </c>
      <c r="H353" t="s">
        <v>1088</v>
      </c>
      <c r="I353" t="s">
        <v>111</v>
      </c>
      <c r="J353" s="5">
        <v>300000</v>
      </c>
      <c r="N353" s="6">
        <v>0</v>
      </c>
      <c r="O353" s="6">
        <v>0</v>
      </c>
      <c r="P353" s="6">
        <v>0</v>
      </c>
      <c r="Q353" s="5">
        <f t="shared" si="20"/>
        <v>0</v>
      </c>
      <c r="R353" s="5">
        <f t="shared" si="21"/>
        <v>0</v>
      </c>
      <c r="S353" s="5">
        <f t="shared" si="22"/>
        <v>0</v>
      </c>
      <c r="T353" s="7">
        <f t="shared" si="23"/>
        <v>0</v>
      </c>
    </row>
    <row r="354" spans="1:20" x14ac:dyDescent="0.35">
      <c r="A354" t="s">
        <v>1089</v>
      </c>
      <c r="B354" t="s">
        <v>1090</v>
      </c>
      <c r="C354" t="s">
        <v>29</v>
      </c>
      <c r="D354" t="s">
        <v>51</v>
      </c>
      <c r="E354" t="s">
        <v>67</v>
      </c>
      <c r="F354" t="s">
        <v>84</v>
      </c>
      <c r="G354">
        <v>2022</v>
      </c>
      <c r="H354" t="s">
        <v>641</v>
      </c>
      <c r="I354" t="s">
        <v>111</v>
      </c>
      <c r="J354" s="5">
        <v>400000</v>
      </c>
      <c r="N354" s="6">
        <v>0</v>
      </c>
      <c r="O354" s="6">
        <v>0</v>
      </c>
      <c r="P354" s="6">
        <v>0</v>
      </c>
      <c r="Q354" s="5">
        <f t="shared" si="20"/>
        <v>0</v>
      </c>
      <c r="R354" s="5">
        <f t="shared" si="21"/>
        <v>0</v>
      </c>
      <c r="S354" s="5">
        <f t="shared" si="22"/>
        <v>0</v>
      </c>
      <c r="T354" s="7">
        <f t="shared" si="23"/>
        <v>0</v>
      </c>
    </row>
    <row r="355" spans="1:20" x14ac:dyDescent="0.35">
      <c r="A355" t="s">
        <v>1091</v>
      </c>
      <c r="B355" t="s">
        <v>1092</v>
      </c>
      <c r="C355" t="s">
        <v>29</v>
      </c>
      <c r="D355" t="s">
        <v>51</v>
      </c>
      <c r="E355" t="s">
        <v>64</v>
      </c>
      <c r="F355" t="s">
        <v>74</v>
      </c>
      <c r="G355">
        <v>2022</v>
      </c>
      <c r="H355" t="s">
        <v>558</v>
      </c>
      <c r="I355" t="s">
        <v>111</v>
      </c>
      <c r="J355" s="5">
        <v>200000</v>
      </c>
      <c r="N355" s="6">
        <v>0</v>
      </c>
      <c r="O355" s="6">
        <v>0</v>
      </c>
      <c r="P355" s="6">
        <v>0</v>
      </c>
      <c r="Q355" s="5">
        <f t="shared" si="20"/>
        <v>0</v>
      </c>
      <c r="R355" s="5">
        <f t="shared" si="21"/>
        <v>0</v>
      </c>
      <c r="S355" s="5">
        <f t="shared" si="22"/>
        <v>0</v>
      </c>
      <c r="T355" s="7">
        <f t="shared" si="23"/>
        <v>0</v>
      </c>
    </row>
    <row r="356" spans="1:20" x14ac:dyDescent="0.35">
      <c r="A356" t="s">
        <v>1093</v>
      </c>
      <c r="B356" t="s">
        <v>1094</v>
      </c>
      <c r="C356" t="s">
        <v>29</v>
      </c>
      <c r="D356" t="s">
        <v>51</v>
      </c>
      <c r="E356" t="s">
        <v>221</v>
      </c>
      <c r="F356" t="s">
        <v>739</v>
      </c>
      <c r="G356">
        <v>2022</v>
      </c>
      <c r="H356" t="s">
        <v>1095</v>
      </c>
      <c r="I356" t="s">
        <v>111</v>
      </c>
      <c r="J356" s="5">
        <v>750000</v>
      </c>
      <c r="N356" s="6">
        <v>0</v>
      </c>
      <c r="O356" s="6">
        <v>0</v>
      </c>
      <c r="P356" s="6">
        <v>0</v>
      </c>
      <c r="Q356" s="5">
        <f t="shared" si="20"/>
        <v>0</v>
      </c>
      <c r="R356" s="5">
        <f t="shared" si="21"/>
        <v>0</v>
      </c>
      <c r="S356" s="5">
        <f t="shared" si="22"/>
        <v>0</v>
      </c>
      <c r="T356" s="7">
        <f t="shared" si="23"/>
        <v>0</v>
      </c>
    </row>
    <row r="357" spans="1:20" x14ac:dyDescent="0.35">
      <c r="A357" t="s">
        <v>1096</v>
      </c>
      <c r="B357" t="s">
        <v>1097</v>
      </c>
      <c r="C357" t="s">
        <v>29</v>
      </c>
      <c r="D357" t="s">
        <v>51</v>
      </c>
      <c r="E357" t="s">
        <v>63</v>
      </c>
      <c r="F357" t="s">
        <v>89</v>
      </c>
      <c r="G357">
        <v>2022</v>
      </c>
      <c r="H357" t="s">
        <v>1098</v>
      </c>
      <c r="I357" t="s">
        <v>111</v>
      </c>
      <c r="J357" s="5">
        <v>100000</v>
      </c>
      <c r="N357" s="6">
        <v>0</v>
      </c>
      <c r="O357" s="6">
        <v>0</v>
      </c>
      <c r="P357" s="6">
        <v>0</v>
      </c>
      <c r="Q357" s="5">
        <f t="shared" si="20"/>
        <v>0</v>
      </c>
      <c r="R357" s="5">
        <f t="shared" si="21"/>
        <v>0</v>
      </c>
      <c r="S357" s="5">
        <f t="shared" si="22"/>
        <v>0</v>
      </c>
      <c r="T357" s="7">
        <f t="shared" si="23"/>
        <v>0</v>
      </c>
    </row>
    <row r="358" spans="1:20" x14ac:dyDescent="0.35">
      <c r="A358" t="s">
        <v>1099</v>
      </c>
      <c r="B358" t="s">
        <v>1100</v>
      </c>
      <c r="C358" t="s">
        <v>29</v>
      </c>
      <c r="D358" t="s">
        <v>51</v>
      </c>
      <c r="E358" t="s">
        <v>63</v>
      </c>
      <c r="F358" t="s">
        <v>89</v>
      </c>
      <c r="G358">
        <v>2022</v>
      </c>
      <c r="H358" t="s">
        <v>513</v>
      </c>
      <c r="I358" t="s">
        <v>111</v>
      </c>
      <c r="J358" s="5">
        <v>20000</v>
      </c>
      <c r="N358" s="6">
        <v>0</v>
      </c>
      <c r="O358" s="6">
        <v>0</v>
      </c>
      <c r="P358" s="6">
        <v>0</v>
      </c>
      <c r="Q358" s="5">
        <f t="shared" si="20"/>
        <v>0</v>
      </c>
      <c r="R358" s="5">
        <f t="shared" si="21"/>
        <v>0</v>
      </c>
      <c r="S358" s="5">
        <f t="shared" si="22"/>
        <v>0</v>
      </c>
      <c r="T358" s="7">
        <f t="shared" si="23"/>
        <v>0</v>
      </c>
    </row>
    <row r="359" spans="1:20" x14ac:dyDescent="0.35">
      <c r="A359" t="s">
        <v>392</v>
      </c>
      <c r="B359" t="s">
        <v>1101</v>
      </c>
      <c r="C359" t="s">
        <v>31</v>
      </c>
      <c r="D359" t="s">
        <v>52</v>
      </c>
      <c r="E359" t="s">
        <v>63</v>
      </c>
      <c r="F359" t="s">
        <v>75</v>
      </c>
      <c r="G359">
        <v>2022</v>
      </c>
      <c r="H359" t="s">
        <v>1102</v>
      </c>
      <c r="I359" t="s">
        <v>111</v>
      </c>
      <c r="J359" s="5">
        <v>2600000</v>
      </c>
      <c r="K359" t="s">
        <v>114</v>
      </c>
      <c r="L359" t="s">
        <v>117</v>
      </c>
      <c r="N359" s="6">
        <v>0.3</v>
      </c>
      <c r="O359" s="6">
        <v>0</v>
      </c>
      <c r="P359" s="6">
        <v>0</v>
      </c>
      <c r="Q359" s="5">
        <f t="shared" si="20"/>
        <v>780000</v>
      </c>
      <c r="R359" s="5">
        <f t="shared" si="21"/>
        <v>0</v>
      </c>
      <c r="S359" s="5">
        <f t="shared" si="22"/>
        <v>0</v>
      </c>
      <c r="T359" s="7">
        <f t="shared" si="23"/>
        <v>780000</v>
      </c>
    </row>
    <row r="360" spans="1:20" x14ac:dyDescent="0.35">
      <c r="A360" t="s">
        <v>393</v>
      </c>
      <c r="B360" t="s">
        <v>1103</v>
      </c>
      <c r="C360" t="s">
        <v>27</v>
      </c>
      <c r="D360" t="s">
        <v>52</v>
      </c>
      <c r="E360" t="s">
        <v>62</v>
      </c>
      <c r="F360" t="s">
        <v>72</v>
      </c>
      <c r="G360">
        <v>2022</v>
      </c>
      <c r="H360" t="s">
        <v>1050</v>
      </c>
      <c r="I360" t="s">
        <v>111</v>
      </c>
      <c r="J360" s="5">
        <v>100000000</v>
      </c>
      <c r="K360" t="s">
        <v>115</v>
      </c>
      <c r="L360" t="s">
        <v>117</v>
      </c>
      <c r="M360" t="s">
        <v>127</v>
      </c>
      <c r="N360" s="6">
        <v>0</v>
      </c>
      <c r="O360" s="6">
        <v>0</v>
      </c>
      <c r="P360" s="6">
        <v>2E-3</v>
      </c>
      <c r="Q360" s="5">
        <f t="shared" si="20"/>
        <v>0</v>
      </c>
      <c r="R360" s="5">
        <f t="shared" si="21"/>
        <v>0</v>
      </c>
      <c r="S360" s="5">
        <f t="shared" si="22"/>
        <v>200000</v>
      </c>
      <c r="T360" s="7">
        <f t="shared" si="23"/>
        <v>200000</v>
      </c>
    </row>
    <row r="361" spans="1:20" x14ac:dyDescent="0.35">
      <c r="A361" t="s">
        <v>393</v>
      </c>
      <c r="B361" t="s">
        <v>1103</v>
      </c>
      <c r="C361" t="s">
        <v>27</v>
      </c>
      <c r="D361" t="s">
        <v>52</v>
      </c>
      <c r="E361" t="s">
        <v>62</v>
      </c>
      <c r="F361" t="s">
        <v>72</v>
      </c>
      <c r="G361">
        <v>2022</v>
      </c>
      <c r="H361" t="s">
        <v>1050</v>
      </c>
      <c r="I361" t="s">
        <v>111</v>
      </c>
      <c r="J361" s="5">
        <v>100000000</v>
      </c>
      <c r="K361" t="s">
        <v>114</v>
      </c>
      <c r="L361" t="s">
        <v>135</v>
      </c>
      <c r="N361" s="6">
        <v>0.38780000000000003</v>
      </c>
      <c r="O361" s="6">
        <v>0</v>
      </c>
      <c r="P361" s="6">
        <v>0</v>
      </c>
      <c r="Q361" s="5">
        <f t="shared" si="20"/>
        <v>38780000</v>
      </c>
      <c r="R361" s="5">
        <f t="shared" si="21"/>
        <v>0</v>
      </c>
      <c r="S361" s="5">
        <f t="shared" si="22"/>
        <v>0</v>
      </c>
      <c r="T361" s="7">
        <f t="shared" si="23"/>
        <v>38780000</v>
      </c>
    </row>
    <row r="362" spans="1:20" x14ac:dyDescent="0.35">
      <c r="A362" t="s">
        <v>393</v>
      </c>
      <c r="B362" t="s">
        <v>1103</v>
      </c>
      <c r="C362" t="s">
        <v>27</v>
      </c>
      <c r="D362" t="s">
        <v>52</v>
      </c>
      <c r="E362" t="s">
        <v>62</v>
      </c>
      <c r="F362" t="s">
        <v>72</v>
      </c>
      <c r="G362">
        <v>2022</v>
      </c>
      <c r="H362" t="s">
        <v>1050</v>
      </c>
      <c r="I362" t="s">
        <v>111</v>
      </c>
      <c r="J362" s="5">
        <v>100000000</v>
      </c>
      <c r="K362" t="s">
        <v>113</v>
      </c>
      <c r="M362" t="s">
        <v>129</v>
      </c>
      <c r="N362" s="6">
        <v>0</v>
      </c>
      <c r="O362" s="6">
        <v>0.12960000000000002</v>
      </c>
      <c r="P362" s="6">
        <v>0</v>
      </c>
      <c r="Q362" s="5">
        <f t="shared" si="20"/>
        <v>0</v>
      </c>
      <c r="R362" s="5">
        <f t="shared" si="21"/>
        <v>12960000.000000002</v>
      </c>
      <c r="S362" s="5">
        <f t="shared" si="22"/>
        <v>0</v>
      </c>
      <c r="T362" s="7">
        <f t="shared" si="23"/>
        <v>12960000.000000002</v>
      </c>
    </row>
    <row r="363" spans="1:20" x14ac:dyDescent="0.35">
      <c r="A363" t="s">
        <v>394</v>
      </c>
      <c r="B363" t="s">
        <v>1104</v>
      </c>
      <c r="C363" t="s">
        <v>27</v>
      </c>
      <c r="D363" t="s">
        <v>52</v>
      </c>
      <c r="E363" t="s">
        <v>64</v>
      </c>
      <c r="F363" t="s">
        <v>87</v>
      </c>
      <c r="G363">
        <v>2022</v>
      </c>
      <c r="H363" t="s">
        <v>978</v>
      </c>
      <c r="I363" t="s">
        <v>111</v>
      </c>
      <c r="J363" s="5">
        <v>700000000</v>
      </c>
      <c r="K363" t="s">
        <v>115</v>
      </c>
      <c r="L363" t="s">
        <v>117</v>
      </c>
      <c r="M363" t="s">
        <v>127</v>
      </c>
      <c r="N363" s="6">
        <v>0</v>
      </c>
      <c r="O363" s="6">
        <v>0</v>
      </c>
      <c r="P363" s="6">
        <v>3.7000000000000005E-2</v>
      </c>
      <c r="Q363" s="5">
        <f t="shared" si="20"/>
        <v>0</v>
      </c>
      <c r="R363" s="5">
        <f t="shared" si="21"/>
        <v>0</v>
      </c>
      <c r="S363" s="5">
        <f t="shared" si="22"/>
        <v>25900000.000000004</v>
      </c>
      <c r="T363" s="7">
        <f t="shared" si="23"/>
        <v>25900000.000000004</v>
      </c>
    </row>
    <row r="364" spans="1:20" x14ac:dyDescent="0.35">
      <c r="A364" t="s">
        <v>395</v>
      </c>
      <c r="B364" t="s">
        <v>1105</v>
      </c>
      <c r="C364" t="s">
        <v>27</v>
      </c>
      <c r="D364" t="s">
        <v>52</v>
      </c>
      <c r="E364" t="s">
        <v>63</v>
      </c>
      <c r="F364" t="s">
        <v>89</v>
      </c>
      <c r="G364">
        <v>2022</v>
      </c>
      <c r="H364" t="s">
        <v>641</v>
      </c>
      <c r="I364" t="s">
        <v>111</v>
      </c>
      <c r="J364" s="5">
        <v>500000000</v>
      </c>
      <c r="K364" t="s">
        <v>114</v>
      </c>
      <c r="L364" t="s">
        <v>117</v>
      </c>
      <c r="N364" s="6">
        <v>0.10529999999999999</v>
      </c>
      <c r="O364" s="6">
        <v>0</v>
      </c>
      <c r="P364" s="6">
        <v>0</v>
      </c>
      <c r="Q364" s="5">
        <f t="shared" si="20"/>
        <v>52649999.999999993</v>
      </c>
      <c r="R364" s="5">
        <f t="shared" si="21"/>
        <v>0</v>
      </c>
      <c r="S364" s="5">
        <f t="shared" si="22"/>
        <v>0</v>
      </c>
      <c r="T364" s="7">
        <f t="shared" si="23"/>
        <v>52649999.999999993</v>
      </c>
    </row>
    <row r="365" spans="1:20" x14ac:dyDescent="0.35">
      <c r="A365" t="s">
        <v>1106</v>
      </c>
      <c r="B365" t="s">
        <v>1107</v>
      </c>
      <c r="C365" t="s">
        <v>29</v>
      </c>
      <c r="D365" t="s">
        <v>52</v>
      </c>
      <c r="E365" t="s">
        <v>62</v>
      </c>
      <c r="F365" t="s">
        <v>72</v>
      </c>
      <c r="G365">
        <v>2022</v>
      </c>
      <c r="H365" t="s">
        <v>1108</v>
      </c>
      <c r="I365" t="s">
        <v>111</v>
      </c>
      <c r="J365" s="5">
        <v>300000</v>
      </c>
      <c r="N365" s="6">
        <v>0</v>
      </c>
      <c r="O365" s="6">
        <v>0</v>
      </c>
      <c r="P365" s="6">
        <v>0</v>
      </c>
      <c r="Q365" s="5">
        <f t="shared" si="20"/>
        <v>0</v>
      </c>
      <c r="R365" s="5">
        <f t="shared" si="21"/>
        <v>0</v>
      </c>
      <c r="S365" s="5">
        <f t="shared" si="22"/>
        <v>0</v>
      </c>
      <c r="T365" s="7">
        <f t="shared" si="23"/>
        <v>0</v>
      </c>
    </row>
    <row r="366" spans="1:20" x14ac:dyDescent="0.35">
      <c r="A366" t="s">
        <v>1109</v>
      </c>
      <c r="B366" t="s">
        <v>1110</v>
      </c>
      <c r="C366" t="s">
        <v>29</v>
      </c>
      <c r="D366" t="s">
        <v>52</v>
      </c>
      <c r="E366" t="s">
        <v>63</v>
      </c>
      <c r="F366" t="s">
        <v>89</v>
      </c>
      <c r="G366">
        <v>2022</v>
      </c>
      <c r="H366" t="s">
        <v>560</v>
      </c>
      <c r="I366" t="s">
        <v>111</v>
      </c>
      <c r="J366" s="5">
        <v>200000</v>
      </c>
      <c r="N366" s="6">
        <v>0</v>
      </c>
      <c r="O366" s="6">
        <v>0</v>
      </c>
      <c r="P366" s="6">
        <v>0</v>
      </c>
      <c r="Q366" s="5">
        <f t="shared" si="20"/>
        <v>0</v>
      </c>
      <c r="R366" s="5">
        <f t="shared" si="21"/>
        <v>0</v>
      </c>
      <c r="S366" s="5">
        <f t="shared" si="22"/>
        <v>0</v>
      </c>
      <c r="T366" s="7">
        <f t="shared" si="23"/>
        <v>0</v>
      </c>
    </row>
    <row r="367" spans="1:20" x14ac:dyDescent="0.35">
      <c r="A367" t="s">
        <v>396</v>
      </c>
      <c r="B367" t="s">
        <v>1111</v>
      </c>
      <c r="C367" t="s">
        <v>29</v>
      </c>
      <c r="D367" t="s">
        <v>52</v>
      </c>
      <c r="E367" t="s">
        <v>62</v>
      </c>
      <c r="F367" t="s">
        <v>72</v>
      </c>
      <c r="G367">
        <v>2022</v>
      </c>
      <c r="H367" t="s">
        <v>533</v>
      </c>
      <c r="I367" t="s">
        <v>111</v>
      </c>
      <c r="J367" s="5">
        <v>250000</v>
      </c>
      <c r="K367" t="s">
        <v>113</v>
      </c>
      <c r="M367" t="s">
        <v>129</v>
      </c>
      <c r="N367" s="6">
        <v>0</v>
      </c>
      <c r="O367" s="6">
        <v>0.64</v>
      </c>
      <c r="P367" s="6">
        <v>0</v>
      </c>
      <c r="Q367" s="5">
        <f t="shared" si="20"/>
        <v>0</v>
      </c>
      <c r="R367" s="5">
        <f t="shared" si="21"/>
        <v>160000</v>
      </c>
      <c r="S367" s="5">
        <f t="shared" si="22"/>
        <v>0</v>
      </c>
      <c r="T367" s="7">
        <f t="shared" si="23"/>
        <v>160000</v>
      </c>
    </row>
    <row r="368" spans="1:20" x14ac:dyDescent="0.35">
      <c r="A368" t="s">
        <v>1112</v>
      </c>
      <c r="B368" t="s">
        <v>1113</v>
      </c>
      <c r="C368" t="s">
        <v>29</v>
      </c>
      <c r="D368" t="s">
        <v>52</v>
      </c>
      <c r="E368" t="s">
        <v>64</v>
      </c>
      <c r="F368" t="s">
        <v>77</v>
      </c>
      <c r="G368">
        <v>2022</v>
      </c>
      <c r="H368" t="s">
        <v>889</v>
      </c>
      <c r="I368" t="s">
        <v>111</v>
      </c>
      <c r="J368" s="5">
        <v>367000</v>
      </c>
      <c r="N368" s="6">
        <v>0</v>
      </c>
      <c r="O368" s="6">
        <v>0</v>
      </c>
      <c r="P368" s="6">
        <v>0</v>
      </c>
      <c r="Q368" s="5">
        <f t="shared" si="20"/>
        <v>0</v>
      </c>
      <c r="R368" s="5">
        <f t="shared" si="21"/>
        <v>0</v>
      </c>
      <c r="S368" s="5">
        <f t="shared" si="22"/>
        <v>0</v>
      </c>
      <c r="T368" s="7">
        <f t="shared" si="23"/>
        <v>0</v>
      </c>
    </row>
    <row r="369" spans="1:20" x14ac:dyDescent="0.35">
      <c r="A369" t="s">
        <v>397</v>
      </c>
      <c r="B369" t="s">
        <v>1114</v>
      </c>
      <c r="C369" t="s">
        <v>29</v>
      </c>
      <c r="D369" t="s">
        <v>52</v>
      </c>
      <c r="E369" t="s">
        <v>63</v>
      </c>
      <c r="F369" t="s">
        <v>75</v>
      </c>
      <c r="G369">
        <v>2022</v>
      </c>
      <c r="H369" t="s">
        <v>1102</v>
      </c>
      <c r="I369" t="s">
        <v>111</v>
      </c>
      <c r="J369" s="5">
        <v>400000</v>
      </c>
      <c r="K369" t="s">
        <v>114</v>
      </c>
      <c r="L369" t="s">
        <v>117</v>
      </c>
      <c r="N369" s="6">
        <v>1</v>
      </c>
      <c r="O369" s="6">
        <v>0</v>
      </c>
      <c r="P369" s="6">
        <v>0</v>
      </c>
      <c r="Q369" s="5">
        <f t="shared" si="20"/>
        <v>400000</v>
      </c>
      <c r="R369" s="5">
        <f t="shared" si="21"/>
        <v>0</v>
      </c>
      <c r="S369" s="5">
        <f t="shared" si="22"/>
        <v>0</v>
      </c>
      <c r="T369" s="7">
        <f t="shared" si="23"/>
        <v>400000</v>
      </c>
    </row>
    <row r="370" spans="1:20" x14ac:dyDescent="0.35">
      <c r="A370" t="s">
        <v>1115</v>
      </c>
      <c r="B370" t="s">
        <v>1116</v>
      </c>
      <c r="C370" t="s">
        <v>29</v>
      </c>
      <c r="D370" t="s">
        <v>52</v>
      </c>
      <c r="E370" t="s">
        <v>64</v>
      </c>
      <c r="F370" t="s">
        <v>87</v>
      </c>
      <c r="G370">
        <v>2022</v>
      </c>
      <c r="H370" t="s">
        <v>515</v>
      </c>
      <c r="I370" t="s">
        <v>111</v>
      </c>
      <c r="J370" s="5">
        <v>375000</v>
      </c>
      <c r="N370" s="6">
        <v>0</v>
      </c>
      <c r="O370" s="6">
        <v>0</v>
      </c>
      <c r="P370" s="6">
        <v>0</v>
      </c>
      <c r="Q370" s="5">
        <f t="shared" si="20"/>
        <v>0</v>
      </c>
      <c r="R370" s="5">
        <f t="shared" si="21"/>
        <v>0</v>
      </c>
      <c r="S370" s="5">
        <f t="shared" si="22"/>
        <v>0</v>
      </c>
      <c r="T370" s="7">
        <f t="shared" si="23"/>
        <v>0</v>
      </c>
    </row>
    <row r="371" spans="1:20" x14ac:dyDescent="0.35">
      <c r="A371" t="s">
        <v>1117</v>
      </c>
      <c r="B371" t="s">
        <v>1118</v>
      </c>
      <c r="C371" t="s">
        <v>29</v>
      </c>
      <c r="D371" t="s">
        <v>52</v>
      </c>
      <c r="E371" t="s">
        <v>63</v>
      </c>
      <c r="F371" t="s">
        <v>83</v>
      </c>
      <c r="G371">
        <v>2022</v>
      </c>
      <c r="H371" t="s">
        <v>785</v>
      </c>
      <c r="I371" t="s">
        <v>111</v>
      </c>
      <c r="J371" s="5">
        <v>250000</v>
      </c>
      <c r="N371" s="6">
        <v>0</v>
      </c>
      <c r="O371" s="6">
        <v>0</v>
      </c>
      <c r="P371" s="6">
        <v>0</v>
      </c>
      <c r="Q371" s="5">
        <f t="shared" si="20"/>
        <v>0</v>
      </c>
      <c r="R371" s="5">
        <f t="shared" si="21"/>
        <v>0</v>
      </c>
      <c r="S371" s="5">
        <f t="shared" si="22"/>
        <v>0</v>
      </c>
      <c r="T371" s="7">
        <f t="shared" si="23"/>
        <v>0</v>
      </c>
    </row>
    <row r="372" spans="1:20" x14ac:dyDescent="0.35">
      <c r="A372" t="s">
        <v>1119</v>
      </c>
      <c r="B372" t="s">
        <v>1120</v>
      </c>
      <c r="C372" t="s">
        <v>29</v>
      </c>
      <c r="D372" t="s">
        <v>52</v>
      </c>
      <c r="E372" t="s">
        <v>63</v>
      </c>
      <c r="F372" t="s">
        <v>75</v>
      </c>
      <c r="G372">
        <v>2022</v>
      </c>
      <c r="H372" t="s">
        <v>570</v>
      </c>
      <c r="I372" t="s">
        <v>111</v>
      </c>
      <c r="J372" s="5">
        <v>200000</v>
      </c>
      <c r="N372" s="6">
        <v>0</v>
      </c>
      <c r="O372" s="6">
        <v>0</v>
      </c>
      <c r="P372" s="6">
        <v>0</v>
      </c>
      <c r="Q372" s="5">
        <f t="shared" si="20"/>
        <v>0</v>
      </c>
      <c r="R372" s="5">
        <f t="shared" si="21"/>
        <v>0</v>
      </c>
      <c r="S372" s="5">
        <f t="shared" si="22"/>
        <v>0</v>
      </c>
      <c r="T372" s="7">
        <f t="shared" si="23"/>
        <v>0</v>
      </c>
    </row>
    <row r="373" spans="1:20" x14ac:dyDescent="0.35">
      <c r="A373" t="s">
        <v>1121</v>
      </c>
      <c r="B373" t="s">
        <v>1122</v>
      </c>
      <c r="C373" t="s">
        <v>29</v>
      </c>
      <c r="D373" t="s">
        <v>52</v>
      </c>
      <c r="E373" t="s">
        <v>67</v>
      </c>
      <c r="F373" t="s">
        <v>84</v>
      </c>
      <c r="G373">
        <v>2022</v>
      </c>
      <c r="H373" t="s">
        <v>1123</v>
      </c>
      <c r="I373" t="s">
        <v>111</v>
      </c>
      <c r="J373" s="5">
        <v>500000</v>
      </c>
      <c r="N373" s="6">
        <v>0</v>
      </c>
      <c r="O373" s="6">
        <v>0</v>
      </c>
      <c r="P373" s="6">
        <v>0</v>
      </c>
      <c r="Q373" s="5">
        <f t="shared" si="20"/>
        <v>0</v>
      </c>
      <c r="R373" s="5">
        <f t="shared" si="21"/>
        <v>0</v>
      </c>
      <c r="S373" s="5">
        <f t="shared" si="22"/>
        <v>0</v>
      </c>
      <c r="T373" s="7">
        <f t="shared" si="23"/>
        <v>0</v>
      </c>
    </row>
    <row r="374" spans="1:20" x14ac:dyDescent="0.35">
      <c r="A374" t="s">
        <v>1124</v>
      </c>
      <c r="B374" t="s">
        <v>1125</v>
      </c>
      <c r="C374" t="s">
        <v>29</v>
      </c>
      <c r="D374" t="s">
        <v>52</v>
      </c>
      <c r="E374" t="s">
        <v>64</v>
      </c>
      <c r="F374" t="s">
        <v>74</v>
      </c>
      <c r="G374">
        <v>2022</v>
      </c>
      <c r="H374" t="s">
        <v>592</v>
      </c>
      <c r="I374" t="s">
        <v>111</v>
      </c>
      <c r="J374" s="5">
        <v>200000</v>
      </c>
      <c r="N374" s="6">
        <v>0</v>
      </c>
      <c r="O374" s="6">
        <v>0</v>
      </c>
      <c r="P374" s="6">
        <v>0</v>
      </c>
      <c r="Q374" s="5">
        <f t="shared" si="20"/>
        <v>0</v>
      </c>
      <c r="R374" s="5">
        <f t="shared" si="21"/>
        <v>0</v>
      </c>
      <c r="S374" s="5">
        <f t="shared" si="22"/>
        <v>0</v>
      </c>
      <c r="T374" s="7">
        <f t="shared" si="23"/>
        <v>0</v>
      </c>
    </row>
    <row r="375" spans="1:20" x14ac:dyDescent="0.35">
      <c r="A375" t="s">
        <v>1126</v>
      </c>
      <c r="B375" t="s">
        <v>1127</v>
      </c>
      <c r="C375" t="s">
        <v>29</v>
      </c>
      <c r="D375" t="s">
        <v>52</v>
      </c>
      <c r="E375" t="s">
        <v>63</v>
      </c>
      <c r="F375" t="s">
        <v>89</v>
      </c>
      <c r="G375">
        <v>2022</v>
      </c>
      <c r="H375" t="s">
        <v>596</v>
      </c>
      <c r="I375" t="s">
        <v>111</v>
      </c>
      <c r="J375" s="5">
        <v>350000</v>
      </c>
      <c r="N375" s="6">
        <v>0</v>
      </c>
      <c r="O375" s="6">
        <v>0</v>
      </c>
      <c r="P375" s="6">
        <v>0</v>
      </c>
      <c r="Q375" s="5">
        <f t="shared" si="20"/>
        <v>0</v>
      </c>
      <c r="R375" s="5">
        <f t="shared" si="21"/>
        <v>0</v>
      </c>
      <c r="S375" s="5">
        <f t="shared" si="22"/>
        <v>0</v>
      </c>
      <c r="T375" s="7">
        <f t="shared" si="23"/>
        <v>0</v>
      </c>
    </row>
    <row r="376" spans="1:20" x14ac:dyDescent="0.35">
      <c r="A376" t="s">
        <v>1128</v>
      </c>
      <c r="B376" t="s">
        <v>1129</v>
      </c>
      <c r="C376" t="s">
        <v>29</v>
      </c>
      <c r="D376" t="s">
        <v>52</v>
      </c>
      <c r="E376" t="s">
        <v>64</v>
      </c>
      <c r="F376" t="s">
        <v>91</v>
      </c>
      <c r="G376">
        <v>2022</v>
      </c>
      <c r="H376" t="s">
        <v>1130</v>
      </c>
      <c r="I376" t="s">
        <v>111</v>
      </c>
      <c r="J376" s="5">
        <v>250000</v>
      </c>
      <c r="N376" s="6">
        <v>0</v>
      </c>
      <c r="O376" s="6">
        <v>0</v>
      </c>
      <c r="P376" s="6">
        <v>0</v>
      </c>
      <c r="Q376" s="5">
        <f t="shared" si="20"/>
        <v>0</v>
      </c>
      <c r="R376" s="5">
        <f t="shared" si="21"/>
        <v>0</v>
      </c>
      <c r="S376" s="5">
        <f t="shared" si="22"/>
        <v>0</v>
      </c>
      <c r="T376" s="7">
        <f t="shared" si="23"/>
        <v>0</v>
      </c>
    </row>
    <row r="377" spans="1:20" x14ac:dyDescent="0.35">
      <c r="A377" t="s">
        <v>1131</v>
      </c>
      <c r="B377" t="s">
        <v>1132</v>
      </c>
      <c r="C377" t="s">
        <v>29</v>
      </c>
      <c r="D377" t="s">
        <v>52</v>
      </c>
      <c r="E377" t="s">
        <v>65</v>
      </c>
      <c r="F377" t="s">
        <v>78</v>
      </c>
      <c r="G377">
        <v>2022</v>
      </c>
      <c r="H377" t="s">
        <v>537</v>
      </c>
      <c r="I377" t="s">
        <v>111</v>
      </c>
      <c r="J377" s="5">
        <v>350000</v>
      </c>
      <c r="N377" s="6">
        <v>0</v>
      </c>
      <c r="O377" s="6">
        <v>0</v>
      </c>
      <c r="P377" s="6">
        <v>0</v>
      </c>
      <c r="Q377" s="5">
        <f t="shared" si="20"/>
        <v>0</v>
      </c>
      <c r="R377" s="5">
        <f t="shared" si="21"/>
        <v>0</v>
      </c>
      <c r="S377" s="5">
        <f t="shared" si="22"/>
        <v>0</v>
      </c>
      <c r="T377" s="7">
        <f t="shared" si="23"/>
        <v>0</v>
      </c>
    </row>
    <row r="378" spans="1:20" x14ac:dyDescent="0.35">
      <c r="A378" t="s">
        <v>1133</v>
      </c>
      <c r="B378" t="s">
        <v>1134</v>
      </c>
      <c r="C378" t="s">
        <v>29</v>
      </c>
      <c r="D378" t="s">
        <v>52</v>
      </c>
      <c r="E378" t="s">
        <v>63</v>
      </c>
      <c r="F378" t="s">
        <v>89</v>
      </c>
      <c r="G378">
        <v>2022</v>
      </c>
      <c r="H378" t="s">
        <v>558</v>
      </c>
      <c r="I378" t="s">
        <v>111</v>
      </c>
      <c r="J378" s="5">
        <v>150000</v>
      </c>
      <c r="N378" s="6">
        <v>0</v>
      </c>
      <c r="O378" s="6">
        <v>0</v>
      </c>
      <c r="P378" s="6">
        <v>0</v>
      </c>
      <c r="Q378" s="5">
        <f t="shared" si="20"/>
        <v>0</v>
      </c>
      <c r="R378" s="5">
        <f t="shared" si="21"/>
        <v>0</v>
      </c>
      <c r="S378" s="5">
        <f t="shared" si="22"/>
        <v>0</v>
      </c>
      <c r="T378" s="7">
        <f t="shared" si="23"/>
        <v>0</v>
      </c>
    </row>
    <row r="379" spans="1:20" x14ac:dyDescent="0.35">
      <c r="A379" t="s">
        <v>1135</v>
      </c>
      <c r="B379" t="s">
        <v>1136</v>
      </c>
      <c r="C379" t="s">
        <v>29</v>
      </c>
      <c r="D379" t="s">
        <v>52</v>
      </c>
      <c r="E379" t="s">
        <v>64</v>
      </c>
      <c r="F379" t="s">
        <v>77</v>
      </c>
      <c r="G379">
        <v>2022</v>
      </c>
      <c r="H379" t="s">
        <v>775</v>
      </c>
      <c r="I379" t="s">
        <v>111</v>
      </c>
      <c r="J379" s="5">
        <v>150000</v>
      </c>
      <c r="N379" s="6">
        <v>0</v>
      </c>
      <c r="O379" s="6">
        <v>0</v>
      </c>
      <c r="P379" s="6">
        <v>0</v>
      </c>
      <c r="Q379" s="5">
        <f t="shared" si="20"/>
        <v>0</v>
      </c>
      <c r="R379" s="5">
        <f t="shared" si="21"/>
        <v>0</v>
      </c>
      <c r="S379" s="5">
        <f t="shared" si="22"/>
        <v>0</v>
      </c>
      <c r="T379" s="7">
        <f t="shared" si="23"/>
        <v>0</v>
      </c>
    </row>
    <row r="380" spans="1:20" x14ac:dyDescent="0.35">
      <c r="A380" t="s">
        <v>1137</v>
      </c>
      <c r="B380" t="s">
        <v>1138</v>
      </c>
      <c r="C380" t="s">
        <v>29</v>
      </c>
      <c r="D380" t="s">
        <v>52</v>
      </c>
      <c r="E380" t="s">
        <v>63</v>
      </c>
      <c r="F380" t="s">
        <v>73</v>
      </c>
      <c r="G380">
        <v>2022</v>
      </c>
      <c r="H380" t="s">
        <v>794</v>
      </c>
      <c r="I380" t="s">
        <v>111</v>
      </c>
      <c r="J380" s="5">
        <v>200000</v>
      </c>
      <c r="N380" s="6">
        <v>0</v>
      </c>
      <c r="O380" s="6">
        <v>0</v>
      </c>
      <c r="P380" s="6">
        <v>0</v>
      </c>
      <c r="Q380" s="5">
        <f t="shared" si="20"/>
        <v>0</v>
      </c>
      <c r="R380" s="5">
        <f t="shared" si="21"/>
        <v>0</v>
      </c>
      <c r="S380" s="5">
        <f t="shared" si="22"/>
        <v>0</v>
      </c>
      <c r="T380" s="7">
        <f t="shared" si="23"/>
        <v>0</v>
      </c>
    </row>
    <row r="381" spans="1:20" x14ac:dyDescent="0.35">
      <c r="A381" t="s">
        <v>1139</v>
      </c>
      <c r="B381" t="s">
        <v>1140</v>
      </c>
      <c r="C381" t="s">
        <v>29</v>
      </c>
      <c r="D381" t="s">
        <v>52</v>
      </c>
      <c r="E381" t="s">
        <v>63</v>
      </c>
      <c r="F381" t="s">
        <v>83</v>
      </c>
      <c r="G381">
        <v>2022</v>
      </c>
      <c r="H381" t="s">
        <v>537</v>
      </c>
      <c r="I381" t="s">
        <v>111</v>
      </c>
      <c r="J381" s="5">
        <v>20000</v>
      </c>
      <c r="N381" s="6">
        <v>0</v>
      </c>
      <c r="O381" s="6">
        <v>0</v>
      </c>
      <c r="P381" s="6">
        <v>0</v>
      </c>
      <c r="Q381" s="5">
        <f t="shared" si="20"/>
        <v>0</v>
      </c>
      <c r="R381" s="5">
        <f t="shared" si="21"/>
        <v>0</v>
      </c>
      <c r="S381" s="5">
        <f t="shared" si="22"/>
        <v>0</v>
      </c>
      <c r="T381" s="7">
        <f t="shared" si="23"/>
        <v>0</v>
      </c>
    </row>
    <row r="382" spans="1:20" x14ac:dyDescent="0.35">
      <c r="A382" t="s">
        <v>1141</v>
      </c>
      <c r="B382" t="s">
        <v>1142</v>
      </c>
      <c r="C382" t="s">
        <v>29</v>
      </c>
      <c r="D382" t="s">
        <v>53</v>
      </c>
      <c r="E382" t="s">
        <v>64</v>
      </c>
      <c r="F382" t="s">
        <v>77</v>
      </c>
      <c r="G382">
        <v>2022</v>
      </c>
      <c r="H382" t="s">
        <v>695</v>
      </c>
      <c r="I382" t="s">
        <v>111</v>
      </c>
      <c r="J382" s="5">
        <v>300000</v>
      </c>
      <c r="N382" s="6">
        <v>0</v>
      </c>
      <c r="O382" s="6">
        <v>0</v>
      </c>
      <c r="P382" s="6">
        <v>0</v>
      </c>
      <c r="Q382" s="5">
        <f t="shared" si="20"/>
        <v>0</v>
      </c>
      <c r="R382" s="5">
        <f t="shared" si="21"/>
        <v>0</v>
      </c>
      <c r="S382" s="5">
        <f t="shared" si="22"/>
        <v>0</v>
      </c>
      <c r="T382" s="7">
        <f t="shared" si="23"/>
        <v>0</v>
      </c>
    </row>
    <row r="383" spans="1:20" x14ac:dyDescent="0.35">
      <c r="A383" t="s">
        <v>398</v>
      </c>
      <c r="B383" t="s">
        <v>1143</v>
      </c>
      <c r="C383" t="s">
        <v>29</v>
      </c>
      <c r="D383" t="s">
        <v>53</v>
      </c>
      <c r="E383" t="s">
        <v>62</v>
      </c>
      <c r="F383" t="s">
        <v>76</v>
      </c>
      <c r="G383">
        <v>2022</v>
      </c>
      <c r="H383" t="s">
        <v>1070</v>
      </c>
      <c r="I383" t="s">
        <v>111</v>
      </c>
      <c r="J383" s="5">
        <v>650000</v>
      </c>
      <c r="K383" t="s">
        <v>115</v>
      </c>
      <c r="L383" t="s">
        <v>117</v>
      </c>
      <c r="M383" t="s">
        <v>120</v>
      </c>
      <c r="N383" s="6">
        <v>0</v>
      </c>
      <c r="O383" s="6">
        <v>0</v>
      </c>
      <c r="P383" s="6">
        <v>0.23</v>
      </c>
      <c r="Q383" s="5">
        <f t="shared" si="20"/>
        <v>0</v>
      </c>
      <c r="R383" s="5">
        <f t="shared" si="21"/>
        <v>0</v>
      </c>
      <c r="S383" s="5">
        <f t="shared" si="22"/>
        <v>149500</v>
      </c>
      <c r="T383" s="7">
        <f t="shared" si="23"/>
        <v>149500</v>
      </c>
    </row>
    <row r="384" spans="1:20" x14ac:dyDescent="0.35">
      <c r="A384" t="s">
        <v>399</v>
      </c>
      <c r="B384" t="s">
        <v>1144</v>
      </c>
      <c r="C384" t="s">
        <v>29</v>
      </c>
      <c r="D384" t="s">
        <v>53</v>
      </c>
      <c r="E384" t="s">
        <v>65</v>
      </c>
      <c r="F384" t="s">
        <v>79</v>
      </c>
      <c r="G384">
        <v>2022</v>
      </c>
      <c r="H384" t="s">
        <v>695</v>
      </c>
      <c r="I384" t="s">
        <v>111</v>
      </c>
      <c r="J384" s="5">
        <v>100000</v>
      </c>
      <c r="K384" t="s">
        <v>115</v>
      </c>
      <c r="L384" t="s">
        <v>118</v>
      </c>
      <c r="M384" t="s">
        <v>125</v>
      </c>
      <c r="N384" s="6">
        <v>0</v>
      </c>
      <c r="O384" s="6">
        <v>0</v>
      </c>
      <c r="P384" s="6">
        <v>1</v>
      </c>
      <c r="Q384" s="5">
        <f t="shared" si="20"/>
        <v>0</v>
      </c>
      <c r="R384" s="5">
        <f t="shared" si="21"/>
        <v>0</v>
      </c>
      <c r="S384" s="5">
        <f t="shared" si="22"/>
        <v>100000</v>
      </c>
      <c r="T384" s="7">
        <f t="shared" si="23"/>
        <v>100000</v>
      </c>
    </row>
    <row r="385" spans="1:20" x14ac:dyDescent="0.35">
      <c r="A385" t="s">
        <v>1145</v>
      </c>
      <c r="B385" t="s">
        <v>19</v>
      </c>
      <c r="C385" t="s">
        <v>29</v>
      </c>
      <c r="D385" t="s">
        <v>53</v>
      </c>
      <c r="E385" t="s">
        <v>68</v>
      </c>
      <c r="F385" t="s">
        <v>101</v>
      </c>
      <c r="G385">
        <v>2022</v>
      </c>
      <c r="H385" t="s">
        <v>590</v>
      </c>
      <c r="I385" t="s">
        <v>111</v>
      </c>
      <c r="J385" s="5">
        <v>649892</v>
      </c>
      <c r="N385" s="6">
        <v>0</v>
      </c>
      <c r="O385" s="6">
        <v>0</v>
      </c>
      <c r="P385" s="6">
        <v>0</v>
      </c>
      <c r="Q385" s="5">
        <f t="shared" si="20"/>
        <v>0</v>
      </c>
      <c r="R385" s="5">
        <f t="shared" si="21"/>
        <v>0</v>
      </c>
      <c r="S385" s="5">
        <f t="shared" si="22"/>
        <v>0</v>
      </c>
      <c r="T385" s="7">
        <f t="shared" si="23"/>
        <v>0</v>
      </c>
    </row>
    <row r="386" spans="1:20" x14ac:dyDescent="0.35">
      <c r="A386" t="s">
        <v>1146</v>
      </c>
      <c r="B386" t="s">
        <v>1147</v>
      </c>
      <c r="C386" t="s">
        <v>29</v>
      </c>
      <c r="D386" t="s">
        <v>53</v>
      </c>
      <c r="E386" t="s">
        <v>68</v>
      </c>
      <c r="F386" t="s">
        <v>101</v>
      </c>
      <c r="G386">
        <v>2022</v>
      </c>
      <c r="H386" t="s">
        <v>1148</v>
      </c>
      <c r="I386" t="s">
        <v>111</v>
      </c>
      <c r="J386" s="5">
        <v>500000</v>
      </c>
      <c r="N386" s="6">
        <v>0</v>
      </c>
      <c r="O386" s="6">
        <v>0</v>
      </c>
      <c r="P386" s="6">
        <v>0</v>
      </c>
      <c r="Q386" s="5">
        <f t="shared" ref="Q386:Q449" si="24">N386*J386</f>
        <v>0</v>
      </c>
      <c r="R386" s="5">
        <f t="shared" ref="R386:R449" si="25">O386*J386</f>
        <v>0</v>
      </c>
      <c r="S386" s="5">
        <f t="shared" ref="S386:S449" si="26">P386*J386</f>
        <v>0</v>
      </c>
      <c r="T386" s="7">
        <f t="shared" ref="T386:T449" si="27">SUM(Q386:S386)</f>
        <v>0</v>
      </c>
    </row>
    <row r="387" spans="1:20" x14ac:dyDescent="0.35">
      <c r="A387" t="s">
        <v>400</v>
      </c>
      <c r="B387" t="s">
        <v>1149</v>
      </c>
      <c r="C387" t="s">
        <v>29</v>
      </c>
      <c r="D387" t="s">
        <v>53</v>
      </c>
      <c r="E387" t="s">
        <v>65</v>
      </c>
      <c r="F387" t="s">
        <v>78</v>
      </c>
      <c r="G387">
        <v>2022</v>
      </c>
      <c r="H387" t="s">
        <v>743</v>
      </c>
      <c r="I387" t="s">
        <v>111</v>
      </c>
      <c r="J387" s="5">
        <v>665623</v>
      </c>
      <c r="K387" t="s">
        <v>113</v>
      </c>
      <c r="M387" t="s">
        <v>120</v>
      </c>
      <c r="N387" s="6">
        <v>0</v>
      </c>
      <c r="O387" s="6">
        <v>1</v>
      </c>
      <c r="P387" s="6">
        <v>0</v>
      </c>
      <c r="Q387" s="5">
        <f t="shared" si="24"/>
        <v>0</v>
      </c>
      <c r="R387" s="5">
        <f t="shared" si="25"/>
        <v>665623</v>
      </c>
      <c r="S387" s="5">
        <f t="shared" si="26"/>
        <v>0</v>
      </c>
      <c r="T387" s="7">
        <f t="shared" si="27"/>
        <v>665623</v>
      </c>
    </row>
    <row r="388" spans="1:20" x14ac:dyDescent="0.35">
      <c r="A388" t="s">
        <v>401</v>
      </c>
      <c r="B388" t="s">
        <v>1150</v>
      </c>
      <c r="C388" t="s">
        <v>27</v>
      </c>
      <c r="D388" t="s">
        <v>54</v>
      </c>
      <c r="E388" t="s">
        <v>63</v>
      </c>
      <c r="F388" t="s">
        <v>89</v>
      </c>
      <c r="G388">
        <v>2022</v>
      </c>
      <c r="H388" t="s">
        <v>743</v>
      </c>
      <c r="I388" t="s">
        <v>111</v>
      </c>
      <c r="J388" s="5">
        <v>50000000</v>
      </c>
      <c r="K388" t="s">
        <v>114</v>
      </c>
      <c r="L388" t="s">
        <v>116</v>
      </c>
      <c r="N388" s="6">
        <v>0.1414</v>
      </c>
      <c r="O388" s="6">
        <v>0</v>
      </c>
      <c r="P388" s="6">
        <v>0</v>
      </c>
      <c r="Q388" s="5">
        <f t="shared" si="24"/>
        <v>7070000</v>
      </c>
      <c r="R388" s="5">
        <f t="shared" si="25"/>
        <v>0</v>
      </c>
      <c r="S388" s="5">
        <f t="shared" si="26"/>
        <v>0</v>
      </c>
      <c r="T388" s="7">
        <f t="shared" si="27"/>
        <v>7070000</v>
      </c>
    </row>
    <row r="389" spans="1:20" x14ac:dyDescent="0.35">
      <c r="A389" t="s">
        <v>402</v>
      </c>
      <c r="B389" t="s">
        <v>1151</v>
      </c>
      <c r="C389" t="s">
        <v>27</v>
      </c>
      <c r="D389" t="s">
        <v>54</v>
      </c>
      <c r="E389" t="s">
        <v>62</v>
      </c>
      <c r="F389" t="s">
        <v>72</v>
      </c>
      <c r="G389">
        <v>2022</v>
      </c>
      <c r="H389" t="s">
        <v>1152</v>
      </c>
      <c r="I389" t="s">
        <v>111</v>
      </c>
      <c r="J389" s="5">
        <v>74000000</v>
      </c>
      <c r="K389" t="s">
        <v>113</v>
      </c>
      <c r="M389" t="s">
        <v>119</v>
      </c>
      <c r="N389" s="6">
        <v>0</v>
      </c>
      <c r="O389" s="6">
        <v>0.68359999999999999</v>
      </c>
      <c r="P389" s="6">
        <v>0</v>
      </c>
      <c r="Q389" s="5">
        <f t="shared" si="24"/>
        <v>0</v>
      </c>
      <c r="R389" s="5">
        <f t="shared" si="25"/>
        <v>50586400</v>
      </c>
      <c r="S389" s="5">
        <f t="shared" si="26"/>
        <v>0</v>
      </c>
      <c r="T389" s="7">
        <f t="shared" si="27"/>
        <v>50586400</v>
      </c>
    </row>
    <row r="390" spans="1:20" x14ac:dyDescent="0.35">
      <c r="A390" t="s">
        <v>403</v>
      </c>
      <c r="B390" t="s">
        <v>1153</v>
      </c>
      <c r="C390" t="s">
        <v>27</v>
      </c>
      <c r="D390" t="s">
        <v>54</v>
      </c>
      <c r="E390" t="s">
        <v>64</v>
      </c>
      <c r="F390" t="s">
        <v>77</v>
      </c>
      <c r="G390">
        <v>2022</v>
      </c>
      <c r="H390" t="s">
        <v>1154</v>
      </c>
      <c r="I390" t="s">
        <v>111</v>
      </c>
      <c r="J390" s="5">
        <v>100000000</v>
      </c>
      <c r="K390" t="s">
        <v>115</v>
      </c>
      <c r="L390" t="s">
        <v>116</v>
      </c>
      <c r="M390" t="s">
        <v>120</v>
      </c>
      <c r="N390" s="6">
        <v>0</v>
      </c>
      <c r="O390" s="6">
        <v>0</v>
      </c>
      <c r="P390" s="6">
        <v>0.74560000000000004</v>
      </c>
      <c r="Q390" s="5">
        <f t="shared" si="24"/>
        <v>0</v>
      </c>
      <c r="R390" s="5">
        <f t="shared" si="25"/>
        <v>0</v>
      </c>
      <c r="S390" s="5">
        <f t="shared" si="26"/>
        <v>74560000</v>
      </c>
      <c r="T390" s="7">
        <f t="shared" si="27"/>
        <v>74560000</v>
      </c>
    </row>
    <row r="391" spans="1:20" x14ac:dyDescent="0.35">
      <c r="A391" t="s">
        <v>404</v>
      </c>
      <c r="B391" t="s">
        <v>1155</v>
      </c>
      <c r="C391" t="s">
        <v>27</v>
      </c>
      <c r="D391" t="s">
        <v>54</v>
      </c>
      <c r="E391" t="s">
        <v>62</v>
      </c>
      <c r="F391" t="s">
        <v>72</v>
      </c>
      <c r="G391">
        <v>2022</v>
      </c>
      <c r="H391" t="s">
        <v>1017</v>
      </c>
      <c r="I391" t="s">
        <v>111</v>
      </c>
      <c r="J391" s="5">
        <v>150000000</v>
      </c>
      <c r="K391" t="s">
        <v>114</v>
      </c>
      <c r="L391" t="s">
        <v>112</v>
      </c>
      <c r="N391" s="6">
        <v>0.18760000000000002</v>
      </c>
      <c r="O391" s="6">
        <v>0</v>
      </c>
      <c r="P391" s="6">
        <v>0</v>
      </c>
      <c r="Q391" s="5">
        <f t="shared" si="24"/>
        <v>28140000.000000004</v>
      </c>
      <c r="R391" s="5">
        <f t="shared" si="25"/>
        <v>0</v>
      </c>
      <c r="S391" s="5">
        <f t="shared" si="26"/>
        <v>0</v>
      </c>
      <c r="T391" s="7">
        <f t="shared" si="27"/>
        <v>28140000.000000004</v>
      </c>
    </row>
    <row r="392" spans="1:20" x14ac:dyDescent="0.35">
      <c r="A392" t="s">
        <v>404</v>
      </c>
      <c r="B392" t="s">
        <v>1155</v>
      </c>
      <c r="C392" t="s">
        <v>27</v>
      </c>
      <c r="D392" t="s">
        <v>54</v>
      </c>
      <c r="E392" t="s">
        <v>62</v>
      </c>
      <c r="F392" t="s">
        <v>72</v>
      </c>
      <c r="G392">
        <v>2022</v>
      </c>
      <c r="H392" t="s">
        <v>1017</v>
      </c>
      <c r="I392" t="s">
        <v>111</v>
      </c>
      <c r="J392" s="5">
        <v>150000000</v>
      </c>
      <c r="K392" t="s">
        <v>113</v>
      </c>
      <c r="M392" t="s">
        <v>129</v>
      </c>
      <c r="N392" s="6">
        <v>0</v>
      </c>
      <c r="O392" s="6">
        <v>0.35020000000000001</v>
      </c>
      <c r="P392" s="6">
        <v>0</v>
      </c>
      <c r="Q392" s="5">
        <f t="shared" si="24"/>
        <v>0</v>
      </c>
      <c r="R392" s="5">
        <f t="shared" si="25"/>
        <v>52530000</v>
      </c>
      <c r="S392" s="5">
        <f t="shared" si="26"/>
        <v>0</v>
      </c>
      <c r="T392" s="7">
        <f t="shared" si="27"/>
        <v>52530000</v>
      </c>
    </row>
    <row r="393" spans="1:20" x14ac:dyDescent="0.35">
      <c r="A393" t="s">
        <v>405</v>
      </c>
      <c r="B393" t="s">
        <v>1156</v>
      </c>
      <c r="C393" t="s">
        <v>27</v>
      </c>
      <c r="D393" t="s">
        <v>54</v>
      </c>
      <c r="E393" t="s">
        <v>63</v>
      </c>
      <c r="F393" t="s">
        <v>75</v>
      </c>
      <c r="G393">
        <v>2022</v>
      </c>
      <c r="H393" t="s">
        <v>978</v>
      </c>
      <c r="I393" t="s">
        <v>111</v>
      </c>
      <c r="J393" s="5">
        <v>100000000</v>
      </c>
      <c r="K393" t="s">
        <v>115</v>
      </c>
      <c r="L393" t="s">
        <v>117</v>
      </c>
      <c r="M393" t="s">
        <v>127</v>
      </c>
      <c r="N393" s="6">
        <v>0</v>
      </c>
      <c r="O393" s="6">
        <v>0</v>
      </c>
      <c r="P393" s="6">
        <v>0.05</v>
      </c>
      <c r="Q393" s="5">
        <f t="shared" si="24"/>
        <v>0</v>
      </c>
      <c r="R393" s="5">
        <f t="shared" si="25"/>
        <v>0</v>
      </c>
      <c r="S393" s="5">
        <f t="shared" si="26"/>
        <v>5000000</v>
      </c>
      <c r="T393" s="7">
        <f t="shared" si="27"/>
        <v>5000000</v>
      </c>
    </row>
    <row r="394" spans="1:20" x14ac:dyDescent="0.35">
      <c r="A394" t="s">
        <v>406</v>
      </c>
      <c r="B394" t="s">
        <v>1157</v>
      </c>
      <c r="C394" t="s">
        <v>27</v>
      </c>
      <c r="D394" t="s">
        <v>54</v>
      </c>
      <c r="E394" t="s">
        <v>63</v>
      </c>
      <c r="F394" t="s">
        <v>73</v>
      </c>
      <c r="G394">
        <v>2022</v>
      </c>
      <c r="H394" t="s">
        <v>587</v>
      </c>
      <c r="I394" t="s">
        <v>111</v>
      </c>
      <c r="J394" s="5">
        <v>300000000</v>
      </c>
      <c r="K394" t="s">
        <v>115</v>
      </c>
      <c r="L394" t="s">
        <v>118</v>
      </c>
      <c r="M394" t="s">
        <v>125</v>
      </c>
      <c r="N394" s="6">
        <v>0</v>
      </c>
      <c r="O394" s="6">
        <v>0</v>
      </c>
      <c r="P394" s="6">
        <v>6.25E-2</v>
      </c>
      <c r="Q394" s="5">
        <f t="shared" si="24"/>
        <v>0</v>
      </c>
      <c r="R394" s="5">
        <f t="shared" si="25"/>
        <v>0</v>
      </c>
      <c r="S394" s="5">
        <f t="shared" si="26"/>
        <v>18750000</v>
      </c>
      <c r="T394" s="7">
        <f t="shared" si="27"/>
        <v>18750000</v>
      </c>
    </row>
    <row r="395" spans="1:20" x14ac:dyDescent="0.35">
      <c r="A395" t="s">
        <v>406</v>
      </c>
      <c r="B395" t="s">
        <v>1157</v>
      </c>
      <c r="C395" t="s">
        <v>27</v>
      </c>
      <c r="D395" t="s">
        <v>54</v>
      </c>
      <c r="E395" t="s">
        <v>63</v>
      </c>
      <c r="F395" t="s">
        <v>73</v>
      </c>
      <c r="G395">
        <v>2022</v>
      </c>
      <c r="H395" t="s">
        <v>587</v>
      </c>
      <c r="I395" t="s">
        <v>111</v>
      </c>
      <c r="J395" s="5">
        <v>300000000</v>
      </c>
      <c r="K395" t="s">
        <v>114</v>
      </c>
      <c r="L395" t="s">
        <v>116</v>
      </c>
      <c r="N395" s="6">
        <v>1.04E-2</v>
      </c>
      <c r="O395" s="6">
        <v>0</v>
      </c>
      <c r="P395" s="6">
        <v>0</v>
      </c>
      <c r="Q395" s="5">
        <f t="shared" si="24"/>
        <v>3120000</v>
      </c>
      <c r="R395" s="5">
        <f t="shared" si="25"/>
        <v>0</v>
      </c>
      <c r="S395" s="5">
        <f t="shared" si="26"/>
        <v>0</v>
      </c>
      <c r="T395" s="7">
        <f t="shared" si="27"/>
        <v>3120000</v>
      </c>
    </row>
    <row r="396" spans="1:20" x14ac:dyDescent="0.35">
      <c r="A396" t="s">
        <v>406</v>
      </c>
      <c r="B396" t="s">
        <v>1157</v>
      </c>
      <c r="C396" t="s">
        <v>27</v>
      </c>
      <c r="D396" t="s">
        <v>54</v>
      </c>
      <c r="E396" t="s">
        <v>63</v>
      </c>
      <c r="F396" t="s">
        <v>73</v>
      </c>
      <c r="G396">
        <v>2022</v>
      </c>
      <c r="H396" t="s">
        <v>587</v>
      </c>
      <c r="I396" t="s">
        <v>111</v>
      </c>
      <c r="J396" s="5">
        <v>300000000</v>
      </c>
      <c r="K396" t="s">
        <v>114</v>
      </c>
      <c r="L396" t="s">
        <v>117</v>
      </c>
      <c r="N396" s="6">
        <v>0.13200000000000001</v>
      </c>
      <c r="O396" s="6">
        <v>0</v>
      </c>
      <c r="P396" s="6">
        <v>0</v>
      </c>
      <c r="Q396" s="5">
        <f t="shared" si="24"/>
        <v>39600000</v>
      </c>
      <c r="R396" s="5">
        <f t="shared" si="25"/>
        <v>0</v>
      </c>
      <c r="S396" s="5">
        <f t="shared" si="26"/>
        <v>0</v>
      </c>
      <c r="T396" s="7">
        <f t="shared" si="27"/>
        <v>39600000</v>
      </c>
    </row>
    <row r="397" spans="1:20" x14ac:dyDescent="0.35">
      <c r="A397" t="s">
        <v>407</v>
      </c>
      <c r="B397" t="s">
        <v>1158</v>
      </c>
      <c r="C397" t="s">
        <v>29</v>
      </c>
      <c r="D397" t="s">
        <v>54</v>
      </c>
      <c r="E397" t="s">
        <v>65</v>
      </c>
      <c r="F397" t="s">
        <v>90</v>
      </c>
      <c r="G397">
        <v>2022</v>
      </c>
      <c r="H397" t="s">
        <v>1159</v>
      </c>
      <c r="I397" t="s">
        <v>111</v>
      </c>
      <c r="J397" s="5">
        <v>1046825</v>
      </c>
      <c r="K397" t="s">
        <v>114</v>
      </c>
      <c r="L397" t="s">
        <v>118</v>
      </c>
      <c r="N397" s="6">
        <v>1</v>
      </c>
      <c r="O397" s="6">
        <v>0</v>
      </c>
      <c r="P397" s="6">
        <v>0</v>
      </c>
      <c r="Q397" s="5">
        <f t="shared" si="24"/>
        <v>1046825</v>
      </c>
      <c r="R397" s="5">
        <f t="shared" si="25"/>
        <v>0</v>
      </c>
      <c r="S397" s="5">
        <f t="shared" si="26"/>
        <v>0</v>
      </c>
      <c r="T397" s="7">
        <f t="shared" si="27"/>
        <v>1046825</v>
      </c>
    </row>
    <row r="398" spans="1:20" x14ac:dyDescent="0.35">
      <c r="A398" t="s">
        <v>1160</v>
      </c>
      <c r="B398" t="s">
        <v>1161</v>
      </c>
      <c r="C398" t="s">
        <v>29</v>
      </c>
      <c r="D398" t="s">
        <v>54</v>
      </c>
      <c r="E398" t="s">
        <v>64</v>
      </c>
      <c r="F398" t="s">
        <v>74</v>
      </c>
      <c r="G398">
        <v>2022</v>
      </c>
      <c r="H398" t="s">
        <v>1050</v>
      </c>
      <c r="I398" t="s">
        <v>111</v>
      </c>
      <c r="J398" s="5">
        <v>150000</v>
      </c>
      <c r="N398" s="6">
        <v>0</v>
      </c>
      <c r="O398" s="6">
        <v>0</v>
      </c>
      <c r="P398" s="6">
        <v>0</v>
      </c>
      <c r="Q398" s="5">
        <f t="shared" si="24"/>
        <v>0</v>
      </c>
      <c r="R398" s="5">
        <f t="shared" si="25"/>
        <v>0</v>
      </c>
      <c r="S398" s="5">
        <f t="shared" si="26"/>
        <v>0</v>
      </c>
      <c r="T398" s="7">
        <f t="shared" si="27"/>
        <v>0</v>
      </c>
    </row>
    <row r="399" spans="1:20" x14ac:dyDescent="0.35">
      <c r="A399" t="s">
        <v>1162</v>
      </c>
      <c r="B399" t="s">
        <v>1163</v>
      </c>
      <c r="C399" t="s">
        <v>29</v>
      </c>
      <c r="D399" t="s">
        <v>54</v>
      </c>
      <c r="E399" t="s">
        <v>64</v>
      </c>
      <c r="F399" t="s">
        <v>87</v>
      </c>
      <c r="G399">
        <v>2022</v>
      </c>
      <c r="H399" t="s">
        <v>1164</v>
      </c>
      <c r="I399" t="s">
        <v>111</v>
      </c>
      <c r="J399" s="5">
        <v>200000</v>
      </c>
      <c r="N399" s="6">
        <v>0</v>
      </c>
      <c r="O399" s="6">
        <v>0</v>
      </c>
      <c r="P399" s="6">
        <v>0</v>
      </c>
      <c r="Q399" s="5">
        <f t="shared" si="24"/>
        <v>0</v>
      </c>
      <c r="R399" s="5">
        <f t="shared" si="25"/>
        <v>0</v>
      </c>
      <c r="S399" s="5">
        <f t="shared" si="26"/>
        <v>0</v>
      </c>
      <c r="T399" s="7">
        <f t="shared" si="27"/>
        <v>0</v>
      </c>
    </row>
    <row r="400" spans="1:20" x14ac:dyDescent="0.35">
      <c r="A400" t="s">
        <v>1165</v>
      </c>
      <c r="B400" t="s">
        <v>1166</v>
      </c>
      <c r="C400" t="s">
        <v>29</v>
      </c>
      <c r="D400" t="s">
        <v>54</v>
      </c>
      <c r="E400" t="s">
        <v>67</v>
      </c>
      <c r="F400" t="s">
        <v>84</v>
      </c>
      <c r="G400">
        <v>2022</v>
      </c>
      <c r="H400" t="s">
        <v>911</v>
      </c>
      <c r="I400" t="s">
        <v>111</v>
      </c>
      <c r="J400" s="5">
        <v>150000</v>
      </c>
      <c r="N400" s="6">
        <v>0</v>
      </c>
      <c r="O400" s="6">
        <v>0</v>
      </c>
      <c r="P400" s="6">
        <v>0</v>
      </c>
      <c r="Q400" s="5">
        <f t="shared" si="24"/>
        <v>0</v>
      </c>
      <c r="R400" s="5">
        <f t="shared" si="25"/>
        <v>0</v>
      </c>
      <c r="S400" s="5">
        <f t="shared" si="26"/>
        <v>0</v>
      </c>
      <c r="T400" s="7">
        <f t="shared" si="27"/>
        <v>0</v>
      </c>
    </row>
    <row r="401" spans="1:20" x14ac:dyDescent="0.35">
      <c r="A401" t="s">
        <v>1167</v>
      </c>
      <c r="B401" t="s">
        <v>1168</v>
      </c>
      <c r="C401" t="s">
        <v>29</v>
      </c>
      <c r="D401" t="s">
        <v>54</v>
      </c>
      <c r="E401" t="s">
        <v>64</v>
      </c>
      <c r="F401" t="s">
        <v>77</v>
      </c>
      <c r="G401">
        <v>2022</v>
      </c>
      <c r="H401" t="s">
        <v>1050</v>
      </c>
      <c r="I401" t="s">
        <v>111</v>
      </c>
      <c r="J401" s="5">
        <v>200000</v>
      </c>
      <c r="N401" s="6">
        <v>0</v>
      </c>
      <c r="O401" s="6">
        <v>0</v>
      </c>
      <c r="P401" s="6">
        <v>0</v>
      </c>
      <c r="Q401" s="5">
        <f t="shared" si="24"/>
        <v>0</v>
      </c>
      <c r="R401" s="5">
        <f t="shared" si="25"/>
        <v>0</v>
      </c>
      <c r="S401" s="5">
        <f t="shared" si="26"/>
        <v>0</v>
      </c>
      <c r="T401" s="7">
        <f t="shared" si="27"/>
        <v>0</v>
      </c>
    </row>
    <row r="402" spans="1:20" x14ac:dyDescent="0.35">
      <c r="A402" t="s">
        <v>408</v>
      </c>
      <c r="B402" t="s">
        <v>1169</v>
      </c>
      <c r="C402" t="s">
        <v>29</v>
      </c>
      <c r="D402" t="s">
        <v>54</v>
      </c>
      <c r="E402" t="s">
        <v>62</v>
      </c>
      <c r="F402" t="s">
        <v>76</v>
      </c>
      <c r="G402">
        <v>2022</v>
      </c>
      <c r="H402" t="s">
        <v>1102</v>
      </c>
      <c r="I402" t="s">
        <v>111</v>
      </c>
      <c r="J402" s="5">
        <v>300000</v>
      </c>
      <c r="K402" t="s">
        <v>114</v>
      </c>
      <c r="L402" t="s">
        <v>117</v>
      </c>
      <c r="N402" s="6">
        <v>7.7699999999999991E-2</v>
      </c>
      <c r="O402" s="6">
        <v>0</v>
      </c>
      <c r="P402" s="6">
        <v>0</v>
      </c>
      <c r="Q402" s="5">
        <f t="shared" si="24"/>
        <v>23309.999999999996</v>
      </c>
      <c r="R402" s="5">
        <f t="shared" si="25"/>
        <v>0</v>
      </c>
      <c r="S402" s="5">
        <f t="shared" si="26"/>
        <v>0</v>
      </c>
      <c r="T402" s="7">
        <f t="shared" si="27"/>
        <v>23309.999999999996</v>
      </c>
    </row>
    <row r="403" spans="1:20" x14ac:dyDescent="0.35">
      <c r="A403" t="s">
        <v>1170</v>
      </c>
      <c r="B403" t="s">
        <v>1171</v>
      </c>
      <c r="C403" t="s">
        <v>29</v>
      </c>
      <c r="D403" t="s">
        <v>54</v>
      </c>
      <c r="E403" t="s">
        <v>64</v>
      </c>
      <c r="F403" t="s">
        <v>86</v>
      </c>
      <c r="G403">
        <v>2022</v>
      </c>
      <c r="H403" t="s">
        <v>537</v>
      </c>
      <c r="I403" t="s">
        <v>111</v>
      </c>
      <c r="J403" s="5">
        <v>150000</v>
      </c>
      <c r="N403" s="6">
        <v>0</v>
      </c>
      <c r="O403" s="6">
        <v>0</v>
      </c>
      <c r="P403" s="6">
        <v>0</v>
      </c>
      <c r="Q403" s="5">
        <f t="shared" si="24"/>
        <v>0</v>
      </c>
      <c r="R403" s="5">
        <f t="shared" si="25"/>
        <v>0</v>
      </c>
      <c r="S403" s="5">
        <f t="shared" si="26"/>
        <v>0</v>
      </c>
      <c r="T403" s="7">
        <f t="shared" si="27"/>
        <v>0</v>
      </c>
    </row>
    <row r="404" spans="1:20" x14ac:dyDescent="0.35">
      <c r="A404" t="s">
        <v>409</v>
      </c>
      <c r="B404" t="s">
        <v>1172</v>
      </c>
      <c r="C404" t="s">
        <v>29</v>
      </c>
      <c r="D404" t="s">
        <v>54</v>
      </c>
      <c r="E404" t="s">
        <v>62</v>
      </c>
      <c r="F404" t="s">
        <v>72</v>
      </c>
      <c r="G404">
        <v>2022</v>
      </c>
      <c r="H404" t="s">
        <v>878</v>
      </c>
      <c r="I404" t="s">
        <v>111</v>
      </c>
      <c r="J404" s="5">
        <v>500000</v>
      </c>
      <c r="K404" t="s">
        <v>114</v>
      </c>
      <c r="L404" t="s">
        <v>139</v>
      </c>
      <c r="N404" s="6">
        <v>1</v>
      </c>
      <c r="O404" s="6">
        <v>0</v>
      </c>
      <c r="P404" s="6">
        <v>0</v>
      </c>
      <c r="Q404" s="5">
        <f t="shared" si="24"/>
        <v>500000</v>
      </c>
      <c r="R404" s="5">
        <f t="shared" si="25"/>
        <v>0</v>
      </c>
      <c r="S404" s="5">
        <f t="shared" si="26"/>
        <v>0</v>
      </c>
      <c r="T404" s="7">
        <f t="shared" si="27"/>
        <v>500000</v>
      </c>
    </row>
    <row r="405" spans="1:20" x14ac:dyDescent="0.35">
      <c r="A405" t="s">
        <v>1173</v>
      </c>
      <c r="B405" t="s">
        <v>1174</v>
      </c>
      <c r="C405" t="s">
        <v>29</v>
      </c>
      <c r="D405" t="s">
        <v>54</v>
      </c>
      <c r="E405" t="s">
        <v>65</v>
      </c>
      <c r="F405" t="s">
        <v>79</v>
      </c>
      <c r="G405">
        <v>2022</v>
      </c>
      <c r="H405" t="s">
        <v>545</v>
      </c>
      <c r="I405" t="s">
        <v>111</v>
      </c>
      <c r="J405" s="5">
        <v>350000</v>
      </c>
      <c r="N405" s="6">
        <v>0</v>
      </c>
      <c r="O405" s="6">
        <v>0</v>
      </c>
      <c r="P405" s="6">
        <v>0</v>
      </c>
      <c r="Q405" s="5">
        <f t="shared" si="24"/>
        <v>0</v>
      </c>
      <c r="R405" s="5">
        <f t="shared" si="25"/>
        <v>0</v>
      </c>
      <c r="S405" s="5">
        <f t="shared" si="26"/>
        <v>0</v>
      </c>
      <c r="T405" s="7">
        <f t="shared" si="27"/>
        <v>0</v>
      </c>
    </row>
    <row r="406" spans="1:20" x14ac:dyDescent="0.35">
      <c r="A406" t="s">
        <v>410</v>
      </c>
      <c r="B406" t="s">
        <v>1175</v>
      </c>
      <c r="C406" t="s">
        <v>29</v>
      </c>
      <c r="D406" t="s">
        <v>54</v>
      </c>
      <c r="E406" t="s">
        <v>62</v>
      </c>
      <c r="F406" t="s">
        <v>81</v>
      </c>
      <c r="G406">
        <v>2022</v>
      </c>
      <c r="H406" t="s">
        <v>734</v>
      </c>
      <c r="I406" t="s">
        <v>111</v>
      </c>
      <c r="J406" s="5">
        <v>500000</v>
      </c>
      <c r="K406" t="s">
        <v>115</v>
      </c>
      <c r="L406" t="s">
        <v>135</v>
      </c>
      <c r="M406" t="s">
        <v>120</v>
      </c>
      <c r="N406" s="6">
        <v>0</v>
      </c>
      <c r="O406" s="6">
        <v>0</v>
      </c>
      <c r="P406" s="6">
        <v>1</v>
      </c>
      <c r="Q406" s="5">
        <f t="shared" si="24"/>
        <v>0</v>
      </c>
      <c r="R406" s="5">
        <f t="shared" si="25"/>
        <v>0</v>
      </c>
      <c r="S406" s="5">
        <f t="shared" si="26"/>
        <v>500000</v>
      </c>
      <c r="T406" s="7">
        <f t="shared" si="27"/>
        <v>500000</v>
      </c>
    </row>
    <row r="407" spans="1:20" x14ac:dyDescent="0.35">
      <c r="A407" t="s">
        <v>1176</v>
      </c>
      <c r="B407" t="s">
        <v>1177</v>
      </c>
      <c r="C407" t="s">
        <v>29</v>
      </c>
      <c r="D407" t="s">
        <v>54</v>
      </c>
      <c r="E407" t="s">
        <v>221</v>
      </c>
      <c r="F407" t="s">
        <v>739</v>
      </c>
      <c r="G407">
        <v>2022</v>
      </c>
      <c r="H407" t="s">
        <v>624</v>
      </c>
      <c r="I407" t="s">
        <v>111</v>
      </c>
      <c r="J407" s="5">
        <v>350000</v>
      </c>
      <c r="N407" s="6">
        <v>0</v>
      </c>
      <c r="O407" s="6">
        <v>0</v>
      </c>
      <c r="P407" s="6">
        <v>0</v>
      </c>
      <c r="Q407" s="5">
        <f t="shared" si="24"/>
        <v>0</v>
      </c>
      <c r="R407" s="5">
        <f t="shared" si="25"/>
        <v>0</v>
      </c>
      <c r="S407" s="5">
        <f t="shared" si="26"/>
        <v>0</v>
      </c>
      <c r="T407" s="7">
        <f t="shared" si="27"/>
        <v>0</v>
      </c>
    </row>
    <row r="408" spans="1:20" x14ac:dyDescent="0.35">
      <c r="A408" t="s">
        <v>411</v>
      </c>
      <c r="B408" t="s">
        <v>1178</v>
      </c>
      <c r="C408" t="s">
        <v>29</v>
      </c>
      <c r="D408" t="s">
        <v>54</v>
      </c>
      <c r="E408" t="s">
        <v>62</v>
      </c>
      <c r="F408" t="s">
        <v>76</v>
      </c>
      <c r="G408">
        <v>2022</v>
      </c>
      <c r="H408" t="s">
        <v>661</v>
      </c>
      <c r="I408" t="s">
        <v>111</v>
      </c>
      <c r="J408" s="5">
        <v>350000</v>
      </c>
      <c r="K408" t="s">
        <v>115</v>
      </c>
      <c r="L408" t="s">
        <v>131</v>
      </c>
      <c r="M408" t="s">
        <v>120</v>
      </c>
      <c r="N408" s="6">
        <v>0</v>
      </c>
      <c r="O408" s="6">
        <v>0</v>
      </c>
      <c r="P408" s="6">
        <v>0.35</v>
      </c>
      <c r="Q408" s="5">
        <f t="shared" si="24"/>
        <v>0</v>
      </c>
      <c r="R408" s="5">
        <f t="shared" si="25"/>
        <v>0</v>
      </c>
      <c r="S408" s="5">
        <f t="shared" si="26"/>
        <v>122499.99999999999</v>
      </c>
      <c r="T408" s="7">
        <f t="shared" si="27"/>
        <v>122499.99999999999</v>
      </c>
    </row>
    <row r="409" spans="1:20" x14ac:dyDescent="0.35">
      <c r="A409" t="s">
        <v>1179</v>
      </c>
      <c r="B409" t="s">
        <v>1180</v>
      </c>
      <c r="C409" t="s">
        <v>29</v>
      </c>
      <c r="D409" t="s">
        <v>54</v>
      </c>
      <c r="E409" t="s">
        <v>69</v>
      </c>
      <c r="F409" t="s">
        <v>102</v>
      </c>
      <c r="G409">
        <v>2022</v>
      </c>
      <c r="H409" t="s">
        <v>1181</v>
      </c>
      <c r="I409" t="s">
        <v>111</v>
      </c>
      <c r="J409" s="5">
        <v>200000</v>
      </c>
      <c r="N409" s="6">
        <v>0</v>
      </c>
      <c r="O409" s="6">
        <v>0</v>
      </c>
      <c r="P409" s="6">
        <v>0</v>
      </c>
      <c r="Q409" s="5">
        <f t="shared" si="24"/>
        <v>0</v>
      </c>
      <c r="R409" s="5">
        <f t="shared" si="25"/>
        <v>0</v>
      </c>
      <c r="S409" s="5">
        <f t="shared" si="26"/>
        <v>0</v>
      </c>
      <c r="T409" s="7">
        <f t="shared" si="27"/>
        <v>0</v>
      </c>
    </row>
    <row r="410" spans="1:20" x14ac:dyDescent="0.35">
      <c r="A410" t="s">
        <v>1182</v>
      </c>
      <c r="B410" t="s">
        <v>1183</v>
      </c>
      <c r="C410" t="s">
        <v>29</v>
      </c>
      <c r="D410" t="s">
        <v>54</v>
      </c>
      <c r="E410" t="s">
        <v>63</v>
      </c>
      <c r="F410" t="s">
        <v>89</v>
      </c>
      <c r="G410">
        <v>2022</v>
      </c>
      <c r="H410" t="s">
        <v>1184</v>
      </c>
      <c r="I410" t="s">
        <v>111</v>
      </c>
      <c r="J410" s="5">
        <v>100000</v>
      </c>
      <c r="N410" s="6">
        <v>0</v>
      </c>
      <c r="O410" s="6">
        <v>0</v>
      </c>
      <c r="P410" s="6">
        <v>0</v>
      </c>
      <c r="Q410" s="5">
        <f t="shared" si="24"/>
        <v>0</v>
      </c>
      <c r="R410" s="5">
        <f t="shared" si="25"/>
        <v>0</v>
      </c>
      <c r="S410" s="5">
        <f t="shared" si="26"/>
        <v>0</v>
      </c>
      <c r="T410" s="7">
        <f t="shared" si="27"/>
        <v>0</v>
      </c>
    </row>
    <row r="411" spans="1:20" x14ac:dyDescent="0.35">
      <c r="A411" t="s">
        <v>412</v>
      </c>
      <c r="B411" t="s">
        <v>1185</v>
      </c>
      <c r="C411" t="s">
        <v>29</v>
      </c>
      <c r="D411" t="s">
        <v>54</v>
      </c>
      <c r="E411" t="s">
        <v>69</v>
      </c>
      <c r="F411" t="s">
        <v>102</v>
      </c>
      <c r="G411">
        <v>2022</v>
      </c>
      <c r="H411" t="s">
        <v>1186</v>
      </c>
      <c r="I411" t="s">
        <v>111</v>
      </c>
      <c r="J411" s="5">
        <v>200000</v>
      </c>
      <c r="K411" t="s">
        <v>113</v>
      </c>
      <c r="M411" t="s">
        <v>130</v>
      </c>
      <c r="N411" s="6">
        <v>0</v>
      </c>
      <c r="O411" s="6">
        <v>1</v>
      </c>
      <c r="P411" s="6">
        <v>0</v>
      </c>
      <c r="Q411" s="5">
        <f t="shared" si="24"/>
        <v>0</v>
      </c>
      <c r="R411" s="5">
        <f t="shared" si="25"/>
        <v>200000</v>
      </c>
      <c r="S411" s="5">
        <f t="shared" si="26"/>
        <v>0</v>
      </c>
      <c r="T411" s="7">
        <f t="shared" si="27"/>
        <v>200000</v>
      </c>
    </row>
    <row r="412" spans="1:20" x14ac:dyDescent="0.35">
      <c r="A412" t="s">
        <v>413</v>
      </c>
      <c r="B412" t="s">
        <v>1187</v>
      </c>
      <c r="C412" t="s">
        <v>29</v>
      </c>
      <c r="D412" t="s">
        <v>54</v>
      </c>
      <c r="E412" t="s">
        <v>62</v>
      </c>
      <c r="F412" t="s">
        <v>81</v>
      </c>
      <c r="G412">
        <v>2022</v>
      </c>
      <c r="H412" t="s">
        <v>661</v>
      </c>
      <c r="I412" t="s">
        <v>111</v>
      </c>
      <c r="J412" s="5">
        <v>750000</v>
      </c>
      <c r="K412" t="s">
        <v>114</v>
      </c>
      <c r="L412" t="s">
        <v>135</v>
      </c>
      <c r="N412" s="6">
        <v>1</v>
      </c>
      <c r="O412" s="6">
        <v>0</v>
      </c>
      <c r="P412" s="6">
        <v>0</v>
      </c>
      <c r="Q412" s="5">
        <f t="shared" si="24"/>
        <v>750000</v>
      </c>
      <c r="R412" s="5">
        <f t="shared" si="25"/>
        <v>0</v>
      </c>
      <c r="S412" s="5">
        <f t="shared" si="26"/>
        <v>0</v>
      </c>
      <c r="T412" s="7">
        <f t="shared" si="27"/>
        <v>750000</v>
      </c>
    </row>
    <row r="413" spans="1:20" x14ac:dyDescent="0.35">
      <c r="A413" t="s">
        <v>414</v>
      </c>
      <c r="B413" t="s">
        <v>1188</v>
      </c>
      <c r="C413" t="s">
        <v>29</v>
      </c>
      <c r="D413" t="s">
        <v>54</v>
      </c>
      <c r="E413" t="s">
        <v>62</v>
      </c>
      <c r="F413" t="s">
        <v>72</v>
      </c>
      <c r="G413">
        <v>2022</v>
      </c>
      <c r="H413" t="s">
        <v>587</v>
      </c>
      <c r="I413" t="s">
        <v>111</v>
      </c>
      <c r="J413" s="5">
        <v>1150000</v>
      </c>
      <c r="K413" t="s">
        <v>115</v>
      </c>
      <c r="L413" t="s">
        <v>112</v>
      </c>
      <c r="M413" t="s">
        <v>129</v>
      </c>
      <c r="N413" s="6">
        <v>0</v>
      </c>
      <c r="O413" s="6">
        <v>0</v>
      </c>
      <c r="P413" s="6">
        <v>1</v>
      </c>
      <c r="Q413" s="5">
        <f t="shared" si="24"/>
        <v>0</v>
      </c>
      <c r="R413" s="5">
        <f t="shared" si="25"/>
        <v>0</v>
      </c>
      <c r="S413" s="5">
        <f t="shared" si="26"/>
        <v>1150000</v>
      </c>
      <c r="T413" s="7">
        <f t="shared" si="27"/>
        <v>1150000</v>
      </c>
    </row>
    <row r="414" spans="1:20" x14ac:dyDescent="0.35">
      <c r="A414" t="s">
        <v>415</v>
      </c>
      <c r="B414" t="s">
        <v>1189</v>
      </c>
      <c r="C414" t="s">
        <v>29</v>
      </c>
      <c r="D414" t="s">
        <v>54</v>
      </c>
      <c r="E414" t="s">
        <v>62</v>
      </c>
      <c r="F414" t="s">
        <v>76</v>
      </c>
      <c r="G414">
        <v>2022</v>
      </c>
      <c r="H414" t="s">
        <v>661</v>
      </c>
      <c r="I414" t="s">
        <v>111</v>
      </c>
      <c r="J414" s="5">
        <v>600000</v>
      </c>
      <c r="K414" t="s">
        <v>114</v>
      </c>
      <c r="L414" t="s">
        <v>131</v>
      </c>
      <c r="N414" s="6">
        <v>0.75</v>
      </c>
      <c r="O414" s="6">
        <v>0</v>
      </c>
      <c r="P414" s="6">
        <v>0</v>
      </c>
      <c r="Q414" s="5">
        <f t="shared" si="24"/>
        <v>450000</v>
      </c>
      <c r="R414" s="5">
        <f t="shared" si="25"/>
        <v>0</v>
      </c>
      <c r="S414" s="5">
        <f t="shared" si="26"/>
        <v>0</v>
      </c>
      <c r="T414" s="7">
        <f t="shared" si="27"/>
        <v>450000</v>
      </c>
    </row>
    <row r="415" spans="1:20" x14ac:dyDescent="0.35">
      <c r="A415" t="s">
        <v>1190</v>
      </c>
      <c r="B415" t="s">
        <v>1191</v>
      </c>
      <c r="C415" t="s">
        <v>29</v>
      </c>
      <c r="D415" t="s">
        <v>54</v>
      </c>
      <c r="E415" t="s">
        <v>64</v>
      </c>
      <c r="F415" t="s">
        <v>77</v>
      </c>
      <c r="G415">
        <v>2022</v>
      </c>
      <c r="H415" t="s">
        <v>1192</v>
      </c>
      <c r="I415" t="s">
        <v>111</v>
      </c>
      <c r="J415" s="5">
        <v>207954</v>
      </c>
      <c r="N415" s="6">
        <v>0</v>
      </c>
      <c r="O415" s="6">
        <v>0</v>
      </c>
      <c r="P415" s="6">
        <v>0</v>
      </c>
      <c r="Q415" s="5">
        <f t="shared" si="24"/>
        <v>0</v>
      </c>
      <c r="R415" s="5">
        <f t="shared" si="25"/>
        <v>0</v>
      </c>
      <c r="S415" s="5">
        <f t="shared" si="26"/>
        <v>0</v>
      </c>
      <c r="T415" s="7">
        <f t="shared" si="27"/>
        <v>0</v>
      </c>
    </row>
    <row r="416" spans="1:20" x14ac:dyDescent="0.35">
      <c r="A416" t="s">
        <v>416</v>
      </c>
      <c r="B416" t="s">
        <v>1193</v>
      </c>
      <c r="C416" t="s">
        <v>29</v>
      </c>
      <c r="D416" t="s">
        <v>54</v>
      </c>
      <c r="E416" t="s">
        <v>63</v>
      </c>
      <c r="F416" t="s">
        <v>83</v>
      </c>
      <c r="G416">
        <v>2022</v>
      </c>
      <c r="H416" t="s">
        <v>583</v>
      </c>
      <c r="I416" t="s">
        <v>111</v>
      </c>
      <c r="J416" s="5">
        <v>1580000</v>
      </c>
      <c r="K416" t="s">
        <v>115</v>
      </c>
      <c r="L416" t="s">
        <v>117</v>
      </c>
      <c r="M416" t="s">
        <v>130</v>
      </c>
      <c r="N416" s="6">
        <v>0</v>
      </c>
      <c r="O416" s="6">
        <v>0</v>
      </c>
      <c r="P416" s="6">
        <v>1</v>
      </c>
      <c r="Q416" s="5">
        <f t="shared" si="24"/>
        <v>0</v>
      </c>
      <c r="R416" s="5">
        <f t="shared" si="25"/>
        <v>0</v>
      </c>
      <c r="S416" s="5">
        <f t="shared" si="26"/>
        <v>1580000</v>
      </c>
      <c r="T416" s="7">
        <f t="shared" si="27"/>
        <v>1580000</v>
      </c>
    </row>
    <row r="417" spans="1:20" x14ac:dyDescent="0.35">
      <c r="A417" t="s">
        <v>417</v>
      </c>
      <c r="B417" t="s">
        <v>1194</v>
      </c>
      <c r="C417" t="s">
        <v>27</v>
      </c>
      <c r="D417" t="s">
        <v>55</v>
      </c>
      <c r="E417" t="s">
        <v>63</v>
      </c>
      <c r="F417" t="s">
        <v>89</v>
      </c>
      <c r="G417">
        <v>2022</v>
      </c>
      <c r="H417" t="s">
        <v>1032</v>
      </c>
      <c r="I417" t="s">
        <v>111</v>
      </c>
      <c r="J417" s="5">
        <v>60000000</v>
      </c>
      <c r="K417" t="s">
        <v>114</v>
      </c>
      <c r="L417" t="s">
        <v>116</v>
      </c>
      <c r="N417" s="6">
        <v>0.24960000000000002</v>
      </c>
      <c r="O417" s="6">
        <v>0</v>
      </c>
      <c r="P417" s="6">
        <v>0</v>
      </c>
      <c r="Q417" s="5">
        <f t="shared" si="24"/>
        <v>14976000.000000002</v>
      </c>
      <c r="R417" s="5">
        <f t="shared" si="25"/>
        <v>0</v>
      </c>
      <c r="S417" s="5">
        <f t="shared" si="26"/>
        <v>0</v>
      </c>
      <c r="T417" s="7">
        <f t="shared" si="27"/>
        <v>14976000.000000002</v>
      </c>
    </row>
    <row r="418" spans="1:20" x14ac:dyDescent="0.35">
      <c r="A418" t="s">
        <v>418</v>
      </c>
      <c r="B418" t="s">
        <v>1195</v>
      </c>
      <c r="C418" t="s">
        <v>27</v>
      </c>
      <c r="D418" t="s">
        <v>55</v>
      </c>
      <c r="E418" t="s">
        <v>63</v>
      </c>
      <c r="F418" t="s">
        <v>83</v>
      </c>
      <c r="G418">
        <v>2022</v>
      </c>
      <c r="H418" t="s">
        <v>1196</v>
      </c>
      <c r="I418" t="s">
        <v>111</v>
      </c>
      <c r="J418" s="5">
        <v>20000000</v>
      </c>
      <c r="K418" t="s">
        <v>114</v>
      </c>
      <c r="L418" t="s">
        <v>116</v>
      </c>
      <c r="N418" s="6">
        <v>0.46020000000000005</v>
      </c>
      <c r="O418" s="6">
        <v>0</v>
      </c>
      <c r="P418" s="6">
        <v>0</v>
      </c>
      <c r="Q418" s="5">
        <f t="shared" si="24"/>
        <v>9204000.0000000019</v>
      </c>
      <c r="R418" s="5">
        <f t="shared" si="25"/>
        <v>0</v>
      </c>
      <c r="S418" s="5">
        <f t="shared" si="26"/>
        <v>0</v>
      </c>
      <c r="T418" s="7">
        <f t="shared" si="27"/>
        <v>9204000.0000000019</v>
      </c>
    </row>
    <row r="419" spans="1:20" x14ac:dyDescent="0.35">
      <c r="A419" t="s">
        <v>419</v>
      </c>
      <c r="B419" t="s">
        <v>1197</v>
      </c>
      <c r="C419" t="s">
        <v>27</v>
      </c>
      <c r="D419" t="s">
        <v>55</v>
      </c>
      <c r="E419" t="s">
        <v>65</v>
      </c>
      <c r="F419" t="s">
        <v>79</v>
      </c>
      <c r="G419">
        <v>2022</v>
      </c>
      <c r="H419" t="s">
        <v>637</v>
      </c>
      <c r="I419" t="s">
        <v>111</v>
      </c>
      <c r="J419" s="5">
        <v>150000000</v>
      </c>
      <c r="K419" t="s">
        <v>115</v>
      </c>
      <c r="L419" t="s">
        <v>117</v>
      </c>
      <c r="M419" t="s">
        <v>125</v>
      </c>
      <c r="N419" s="6">
        <v>0</v>
      </c>
      <c r="O419" s="6">
        <v>0</v>
      </c>
      <c r="P419" s="6">
        <v>0.42100000000000004</v>
      </c>
      <c r="Q419" s="5">
        <f t="shared" si="24"/>
        <v>0</v>
      </c>
      <c r="R419" s="5">
        <f t="shared" si="25"/>
        <v>0</v>
      </c>
      <c r="S419" s="5">
        <f t="shared" si="26"/>
        <v>63150000.000000007</v>
      </c>
      <c r="T419" s="7">
        <f t="shared" si="27"/>
        <v>63150000.000000007</v>
      </c>
    </row>
    <row r="420" spans="1:20" x14ac:dyDescent="0.35">
      <c r="A420" t="s">
        <v>420</v>
      </c>
      <c r="B420" t="s">
        <v>1198</v>
      </c>
      <c r="C420" t="s">
        <v>27</v>
      </c>
      <c r="D420" t="s">
        <v>55</v>
      </c>
      <c r="E420" t="s">
        <v>63</v>
      </c>
      <c r="F420" t="s">
        <v>75</v>
      </c>
      <c r="G420">
        <v>2022</v>
      </c>
      <c r="H420" t="s">
        <v>1017</v>
      </c>
      <c r="I420" t="s">
        <v>111</v>
      </c>
      <c r="J420" s="5">
        <v>160000000</v>
      </c>
      <c r="K420" t="s">
        <v>115</v>
      </c>
      <c r="L420" t="s">
        <v>117</v>
      </c>
      <c r="M420" t="s">
        <v>121</v>
      </c>
      <c r="N420" s="6">
        <v>0</v>
      </c>
      <c r="O420" s="6">
        <v>0</v>
      </c>
      <c r="P420" s="6">
        <v>0.4</v>
      </c>
      <c r="Q420" s="5">
        <f t="shared" si="24"/>
        <v>0</v>
      </c>
      <c r="R420" s="5">
        <f t="shared" si="25"/>
        <v>0</v>
      </c>
      <c r="S420" s="5">
        <f t="shared" si="26"/>
        <v>64000000</v>
      </c>
      <c r="T420" s="7">
        <f t="shared" si="27"/>
        <v>64000000</v>
      </c>
    </row>
    <row r="421" spans="1:20" x14ac:dyDescent="0.35">
      <c r="A421" t="s">
        <v>421</v>
      </c>
      <c r="B421" t="s">
        <v>22</v>
      </c>
      <c r="C421" t="s">
        <v>34</v>
      </c>
      <c r="D421" t="s">
        <v>55</v>
      </c>
      <c r="E421" t="s">
        <v>63</v>
      </c>
      <c r="F421" t="s">
        <v>75</v>
      </c>
      <c r="G421">
        <v>2022</v>
      </c>
      <c r="H421" t="s">
        <v>519</v>
      </c>
      <c r="I421" t="s">
        <v>111</v>
      </c>
      <c r="J421" s="5">
        <v>400000000</v>
      </c>
      <c r="K421" t="s">
        <v>113</v>
      </c>
      <c r="M421" t="s">
        <v>130</v>
      </c>
      <c r="N421" s="6">
        <v>0</v>
      </c>
      <c r="O421" s="6">
        <v>0.75</v>
      </c>
      <c r="P421" s="6">
        <v>0</v>
      </c>
      <c r="Q421" s="5">
        <f t="shared" si="24"/>
        <v>0</v>
      </c>
      <c r="R421" s="5">
        <f t="shared" si="25"/>
        <v>300000000</v>
      </c>
      <c r="S421" s="5">
        <f t="shared" si="26"/>
        <v>0</v>
      </c>
      <c r="T421" s="7">
        <f t="shared" si="27"/>
        <v>300000000</v>
      </c>
    </row>
    <row r="422" spans="1:20" x14ac:dyDescent="0.35">
      <c r="A422" t="s">
        <v>1199</v>
      </c>
      <c r="B422" t="s">
        <v>19</v>
      </c>
      <c r="C422" t="s">
        <v>29</v>
      </c>
      <c r="D422" t="s">
        <v>55</v>
      </c>
      <c r="E422" t="s">
        <v>68</v>
      </c>
      <c r="F422" t="s">
        <v>103</v>
      </c>
      <c r="G422">
        <v>2022</v>
      </c>
      <c r="H422" t="s">
        <v>590</v>
      </c>
      <c r="I422" t="s">
        <v>111</v>
      </c>
      <c r="J422" s="5">
        <v>332626</v>
      </c>
      <c r="N422" s="6">
        <v>0</v>
      </c>
      <c r="O422" s="6">
        <v>0</v>
      </c>
      <c r="P422" s="6">
        <v>0</v>
      </c>
      <c r="Q422" s="5">
        <f t="shared" si="24"/>
        <v>0</v>
      </c>
      <c r="R422" s="5">
        <f t="shared" si="25"/>
        <v>0</v>
      </c>
      <c r="S422" s="5">
        <f t="shared" si="26"/>
        <v>0</v>
      </c>
      <c r="T422" s="7">
        <f t="shared" si="27"/>
        <v>0</v>
      </c>
    </row>
    <row r="423" spans="1:20" x14ac:dyDescent="0.35">
      <c r="A423" t="s">
        <v>422</v>
      </c>
      <c r="B423" t="s">
        <v>1200</v>
      </c>
      <c r="C423" t="s">
        <v>29</v>
      </c>
      <c r="D423" t="s">
        <v>55</v>
      </c>
      <c r="E423" t="s">
        <v>65</v>
      </c>
      <c r="F423" t="s">
        <v>79</v>
      </c>
      <c r="G423">
        <v>2022</v>
      </c>
      <c r="H423" t="s">
        <v>558</v>
      </c>
      <c r="I423" t="s">
        <v>111</v>
      </c>
      <c r="J423" s="5">
        <v>500000</v>
      </c>
      <c r="K423" t="s">
        <v>113</v>
      </c>
      <c r="M423" t="s">
        <v>130</v>
      </c>
      <c r="N423" s="6">
        <v>0</v>
      </c>
      <c r="O423" s="6">
        <v>0.5</v>
      </c>
      <c r="P423" s="6">
        <v>0</v>
      </c>
      <c r="Q423" s="5">
        <f t="shared" si="24"/>
        <v>0</v>
      </c>
      <c r="R423" s="5">
        <f t="shared" si="25"/>
        <v>250000</v>
      </c>
      <c r="S423" s="5">
        <f t="shared" si="26"/>
        <v>0</v>
      </c>
      <c r="T423" s="7">
        <f t="shared" si="27"/>
        <v>250000</v>
      </c>
    </row>
    <row r="424" spans="1:20" x14ac:dyDescent="0.35">
      <c r="A424" t="s">
        <v>423</v>
      </c>
      <c r="B424" t="s">
        <v>1201</v>
      </c>
      <c r="C424" t="s">
        <v>29</v>
      </c>
      <c r="D424" t="s">
        <v>55</v>
      </c>
      <c r="E424" t="s">
        <v>62</v>
      </c>
      <c r="F424" t="s">
        <v>81</v>
      </c>
      <c r="G424">
        <v>2022</v>
      </c>
      <c r="H424" t="s">
        <v>1184</v>
      </c>
      <c r="I424" t="s">
        <v>111</v>
      </c>
      <c r="J424" s="5">
        <v>150000</v>
      </c>
      <c r="K424" t="s">
        <v>114</v>
      </c>
      <c r="L424" t="s">
        <v>135</v>
      </c>
      <c r="N424" s="6">
        <v>1</v>
      </c>
      <c r="O424" s="6">
        <v>0</v>
      </c>
      <c r="P424" s="6">
        <v>0</v>
      </c>
      <c r="Q424" s="5">
        <f t="shared" si="24"/>
        <v>150000</v>
      </c>
      <c r="R424" s="5">
        <f t="shared" si="25"/>
        <v>0</v>
      </c>
      <c r="S424" s="5">
        <f t="shared" si="26"/>
        <v>0</v>
      </c>
      <c r="T424" s="7">
        <f t="shared" si="27"/>
        <v>150000</v>
      </c>
    </row>
    <row r="425" spans="1:20" x14ac:dyDescent="0.35">
      <c r="A425" t="s">
        <v>424</v>
      </c>
      <c r="B425" t="s">
        <v>1202</v>
      </c>
      <c r="C425" t="s">
        <v>29</v>
      </c>
      <c r="D425" t="s">
        <v>55</v>
      </c>
      <c r="E425" t="s">
        <v>65</v>
      </c>
      <c r="F425" t="s">
        <v>79</v>
      </c>
      <c r="G425">
        <v>2022</v>
      </c>
      <c r="H425" t="s">
        <v>627</v>
      </c>
      <c r="I425" t="s">
        <v>111</v>
      </c>
      <c r="J425" s="5">
        <v>500000</v>
      </c>
      <c r="K425" t="s">
        <v>113</v>
      </c>
      <c r="M425" t="s">
        <v>127</v>
      </c>
      <c r="N425" s="6">
        <v>0</v>
      </c>
      <c r="O425" s="6">
        <v>0.35</v>
      </c>
      <c r="P425" s="6">
        <v>0</v>
      </c>
      <c r="Q425" s="5">
        <f t="shared" si="24"/>
        <v>0</v>
      </c>
      <c r="R425" s="5">
        <f t="shared" si="25"/>
        <v>175000</v>
      </c>
      <c r="S425" s="5">
        <f t="shared" si="26"/>
        <v>0</v>
      </c>
      <c r="T425" s="7">
        <f t="shared" si="27"/>
        <v>175000</v>
      </c>
    </row>
    <row r="426" spans="1:20" x14ac:dyDescent="0.35">
      <c r="A426" t="s">
        <v>1203</v>
      </c>
      <c r="B426" t="s">
        <v>1204</v>
      </c>
      <c r="C426" t="s">
        <v>29</v>
      </c>
      <c r="D426" t="s">
        <v>55</v>
      </c>
      <c r="E426" t="s">
        <v>67</v>
      </c>
      <c r="F426" t="s">
        <v>109</v>
      </c>
      <c r="G426">
        <v>2022</v>
      </c>
      <c r="H426" t="s">
        <v>780</v>
      </c>
      <c r="I426" t="s">
        <v>111</v>
      </c>
      <c r="J426" s="5">
        <v>300000</v>
      </c>
      <c r="N426" s="6">
        <v>0</v>
      </c>
      <c r="O426" s="6">
        <v>0</v>
      </c>
      <c r="P426" s="6">
        <v>0</v>
      </c>
      <c r="Q426" s="5">
        <f t="shared" si="24"/>
        <v>0</v>
      </c>
      <c r="R426" s="5">
        <f t="shared" si="25"/>
        <v>0</v>
      </c>
      <c r="S426" s="5">
        <f t="shared" si="26"/>
        <v>0</v>
      </c>
      <c r="T426" s="7">
        <f t="shared" si="27"/>
        <v>0</v>
      </c>
    </row>
    <row r="427" spans="1:20" x14ac:dyDescent="0.35">
      <c r="A427" t="s">
        <v>425</v>
      </c>
      <c r="B427" t="s">
        <v>1205</v>
      </c>
      <c r="C427" t="s">
        <v>29</v>
      </c>
      <c r="D427" t="s">
        <v>55</v>
      </c>
      <c r="E427" t="s">
        <v>63</v>
      </c>
      <c r="F427" t="s">
        <v>73</v>
      </c>
      <c r="G427">
        <v>2022</v>
      </c>
      <c r="H427" t="s">
        <v>545</v>
      </c>
      <c r="I427" t="s">
        <v>111</v>
      </c>
      <c r="J427" s="5">
        <v>330000</v>
      </c>
      <c r="K427" t="s">
        <v>114</v>
      </c>
      <c r="L427" t="s">
        <v>136</v>
      </c>
      <c r="N427" s="6">
        <v>1</v>
      </c>
      <c r="O427" s="6">
        <v>0</v>
      </c>
      <c r="P427" s="6">
        <v>0</v>
      </c>
      <c r="Q427" s="5">
        <f t="shared" si="24"/>
        <v>330000</v>
      </c>
      <c r="R427" s="5">
        <f t="shared" si="25"/>
        <v>0</v>
      </c>
      <c r="S427" s="5">
        <f t="shared" si="26"/>
        <v>0</v>
      </c>
      <c r="T427" s="7">
        <f t="shared" si="27"/>
        <v>330000</v>
      </c>
    </row>
    <row r="428" spans="1:20" x14ac:dyDescent="0.35">
      <c r="A428" t="s">
        <v>1206</v>
      </c>
      <c r="B428" t="s">
        <v>1207</v>
      </c>
      <c r="C428" t="s">
        <v>29</v>
      </c>
      <c r="D428" t="s">
        <v>55</v>
      </c>
      <c r="E428" t="s">
        <v>63</v>
      </c>
      <c r="F428" t="s">
        <v>83</v>
      </c>
      <c r="G428">
        <v>2022</v>
      </c>
      <c r="H428" t="s">
        <v>641</v>
      </c>
      <c r="I428" t="s">
        <v>111</v>
      </c>
      <c r="J428" s="5">
        <v>200000</v>
      </c>
      <c r="N428" s="6">
        <v>0</v>
      </c>
      <c r="O428" s="6">
        <v>0</v>
      </c>
      <c r="P428" s="6">
        <v>0</v>
      </c>
      <c r="Q428" s="5">
        <f t="shared" si="24"/>
        <v>0</v>
      </c>
      <c r="R428" s="5">
        <f t="shared" si="25"/>
        <v>0</v>
      </c>
      <c r="S428" s="5">
        <f t="shared" si="26"/>
        <v>0</v>
      </c>
      <c r="T428" s="7">
        <f t="shared" si="27"/>
        <v>0</v>
      </c>
    </row>
    <row r="429" spans="1:20" x14ac:dyDescent="0.35">
      <c r="A429" t="s">
        <v>426</v>
      </c>
      <c r="B429" t="s">
        <v>1208</v>
      </c>
      <c r="C429" t="s">
        <v>29</v>
      </c>
      <c r="D429" t="s">
        <v>55</v>
      </c>
      <c r="E429" t="s">
        <v>65</v>
      </c>
      <c r="F429" t="s">
        <v>78</v>
      </c>
      <c r="G429">
        <v>2022</v>
      </c>
      <c r="H429" t="s">
        <v>741</v>
      </c>
      <c r="I429" t="s">
        <v>111</v>
      </c>
      <c r="J429" s="5">
        <v>293750</v>
      </c>
      <c r="K429" t="s">
        <v>115</v>
      </c>
      <c r="L429" t="s">
        <v>116</v>
      </c>
      <c r="M429" t="s">
        <v>120</v>
      </c>
      <c r="N429" s="6">
        <v>0</v>
      </c>
      <c r="O429" s="6">
        <v>0</v>
      </c>
      <c r="P429" s="6">
        <v>0.13600000000000001</v>
      </c>
      <c r="Q429" s="5">
        <f t="shared" si="24"/>
        <v>0</v>
      </c>
      <c r="R429" s="5">
        <f t="shared" si="25"/>
        <v>0</v>
      </c>
      <c r="S429" s="5">
        <f t="shared" si="26"/>
        <v>39950</v>
      </c>
      <c r="T429" s="7">
        <f t="shared" si="27"/>
        <v>39950</v>
      </c>
    </row>
    <row r="430" spans="1:20" x14ac:dyDescent="0.35">
      <c r="A430" t="s">
        <v>1209</v>
      </c>
      <c r="B430" t="s">
        <v>1210</v>
      </c>
      <c r="C430" t="s">
        <v>29</v>
      </c>
      <c r="D430" t="s">
        <v>55</v>
      </c>
      <c r="E430" t="s">
        <v>63</v>
      </c>
      <c r="F430" t="s">
        <v>89</v>
      </c>
      <c r="G430">
        <v>2022</v>
      </c>
      <c r="H430" t="s">
        <v>651</v>
      </c>
      <c r="I430" t="s">
        <v>111</v>
      </c>
      <c r="J430" s="5">
        <v>150000</v>
      </c>
      <c r="N430" s="6">
        <v>0</v>
      </c>
      <c r="O430" s="6">
        <v>0</v>
      </c>
      <c r="P430" s="6">
        <v>0</v>
      </c>
      <c r="Q430" s="5">
        <f t="shared" si="24"/>
        <v>0</v>
      </c>
      <c r="R430" s="5">
        <f t="shared" si="25"/>
        <v>0</v>
      </c>
      <c r="S430" s="5">
        <f t="shared" si="26"/>
        <v>0</v>
      </c>
      <c r="T430" s="7">
        <f t="shared" si="27"/>
        <v>0</v>
      </c>
    </row>
    <row r="431" spans="1:20" x14ac:dyDescent="0.35">
      <c r="A431" t="s">
        <v>1211</v>
      </c>
      <c r="B431" t="s">
        <v>1212</v>
      </c>
      <c r="C431" t="s">
        <v>29</v>
      </c>
      <c r="D431" t="s">
        <v>55</v>
      </c>
      <c r="E431" t="s">
        <v>64</v>
      </c>
      <c r="F431" t="s">
        <v>87</v>
      </c>
      <c r="G431">
        <v>2022</v>
      </c>
      <c r="H431" t="s">
        <v>1213</v>
      </c>
      <c r="I431" t="s">
        <v>111</v>
      </c>
      <c r="J431" s="5">
        <v>150000</v>
      </c>
      <c r="N431" s="6">
        <v>0</v>
      </c>
      <c r="O431" s="6">
        <v>0</v>
      </c>
      <c r="P431" s="6">
        <v>0</v>
      </c>
      <c r="Q431" s="5">
        <f t="shared" si="24"/>
        <v>0</v>
      </c>
      <c r="R431" s="5">
        <f t="shared" si="25"/>
        <v>0</v>
      </c>
      <c r="S431" s="5">
        <f t="shared" si="26"/>
        <v>0</v>
      </c>
      <c r="T431" s="7">
        <f t="shared" si="27"/>
        <v>0</v>
      </c>
    </row>
    <row r="432" spans="1:20" x14ac:dyDescent="0.35">
      <c r="A432" t="s">
        <v>1214</v>
      </c>
      <c r="B432" t="s">
        <v>1215</v>
      </c>
      <c r="C432" t="s">
        <v>29</v>
      </c>
      <c r="D432" t="s">
        <v>55</v>
      </c>
      <c r="E432" t="s">
        <v>62</v>
      </c>
      <c r="F432" t="s">
        <v>72</v>
      </c>
      <c r="G432">
        <v>2022</v>
      </c>
      <c r="H432" t="s">
        <v>524</v>
      </c>
      <c r="I432" t="s">
        <v>111</v>
      </c>
      <c r="J432" s="5">
        <v>200000</v>
      </c>
      <c r="N432" s="6">
        <v>0</v>
      </c>
      <c r="O432" s="6">
        <v>0</v>
      </c>
      <c r="P432" s="6">
        <v>0</v>
      </c>
      <c r="Q432" s="5">
        <f t="shared" si="24"/>
        <v>0</v>
      </c>
      <c r="R432" s="5">
        <f t="shared" si="25"/>
        <v>0</v>
      </c>
      <c r="S432" s="5">
        <f t="shared" si="26"/>
        <v>0</v>
      </c>
      <c r="T432" s="7">
        <f t="shared" si="27"/>
        <v>0</v>
      </c>
    </row>
    <row r="433" spans="1:20" x14ac:dyDescent="0.35">
      <c r="A433" t="s">
        <v>427</v>
      </c>
      <c r="B433" t="s">
        <v>1216</v>
      </c>
      <c r="C433" t="s">
        <v>29</v>
      </c>
      <c r="D433" t="s">
        <v>55</v>
      </c>
      <c r="E433" t="s">
        <v>62</v>
      </c>
      <c r="F433" t="s">
        <v>72</v>
      </c>
      <c r="G433">
        <v>2022</v>
      </c>
      <c r="H433" t="s">
        <v>923</v>
      </c>
      <c r="I433" t="s">
        <v>111</v>
      </c>
      <c r="J433" s="5">
        <v>100000</v>
      </c>
      <c r="K433" t="s">
        <v>113</v>
      </c>
      <c r="M433" t="s">
        <v>129</v>
      </c>
      <c r="N433" s="6">
        <v>0</v>
      </c>
      <c r="O433" s="6">
        <v>0.6</v>
      </c>
      <c r="P433" s="6">
        <v>0</v>
      </c>
      <c r="Q433" s="5">
        <f t="shared" si="24"/>
        <v>0</v>
      </c>
      <c r="R433" s="5">
        <f t="shared" si="25"/>
        <v>60000</v>
      </c>
      <c r="S433" s="5">
        <f t="shared" si="26"/>
        <v>0</v>
      </c>
      <c r="T433" s="7">
        <f t="shared" si="27"/>
        <v>60000</v>
      </c>
    </row>
    <row r="434" spans="1:20" x14ac:dyDescent="0.35">
      <c r="A434" t="s">
        <v>428</v>
      </c>
      <c r="B434" t="s">
        <v>1217</v>
      </c>
      <c r="C434" t="s">
        <v>29</v>
      </c>
      <c r="D434" t="s">
        <v>55</v>
      </c>
      <c r="E434" t="s">
        <v>62</v>
      </c>
      <c r="F434" t="s">
        <v>81</v>
      </c>
      <c r="G434">
        <v>2022</v>
      </c>
      <c r="H434" t="s">
        <v>608</v>
      </c>
      <c r="I434" t="s">
        <v>111</v>
      </c>
      <c r="J434" s="5">
        <v>350000</v>
      </c>
      <c r="K434" t="s">
        <v>114</v>
      </c>
      <c r="L434" t="s">
        <v>135</v>
      </c>
      <c r="N434" s="6">
        <v>1</v>
      </c>
      <c r="O434" s="6">
        <v>0</v>
      </c>
      <c r="P434" s="6">
        <v>0</v>
      </c>
      <c r="Q434" s="5">
        <f t="shared" si="24"/>
        <v>350000</v>
      </c>
      <c r="R434" s="5">
        <f t="shared" si="25"/>
        <v>0</v>
      </c>
      <c r="S434" s="5">
        <f t="shared" si="26"/>
        <v>0</v>
      </c>
      <c r="T434" s="7">
        <f t="shared" si="27"/>
        <v>350000</v>
      </c>
    </row>
    <row r="435" spans="1:20" x14ac:dyDescent="0.35">
      <c r="A435" t="s">
        <v>1218</v>
      </c>
      <c r="B435" t="s">
        <v>1219</v>
      </c>
      <c r="C435" t="s">
        <v>29</v>
      </c>
      <c r="D435" t="s">
        <v>55</v>
      </c>
      <c r="E435" t="s">
        <v>64</v>
      </c>
      <c r="F435" t="s">
        <v>74</v>
      </c>
      <c r="G435">
        <v>2022</v>
      </c>
      <c r="H435" t="s">
        <v>706</v>
      </c>
      <c r="I435" t="s">
        <v>111</v>
      </c>
      <c r="J435" s="5">
        <v>200000</v>
      </c>
      <c r="N435" s="6">
        <v>0</v>
      </c>
      <c r="O435" s="6">
        <v>0</v>
      </c>
      <c r="P435" s="6">
        <v>0</v>
      </c>
      <c r="Q435" s="5">
        <f t="shared" si="24"/>
        <v>0</v>
      </c>
      <c r="R435" s="5">
        <f t="shared" si="25"/>
        <v>0</v>
      </c>
      <c r="S435" s="5">
        <f t="shared" si="26"/>
        <v>0</v>
      </c>
      <c r="T435" s="7">
        <f t="shared" si="27"/>
        <v>0</v>
      </c>
    </row>
    <row r="436" spans="1:20" x14ac:dyDescent="0.35">
      <c r="A436" t="s">
        <v>1220</v>
      </c>
      <c r="B436" t="s">
        <v>1221</v>
      </c>
      <c r="C436" t="s">
        <v>29</v>
      </c>
      <c r="D436" t="s">
        <v>55</v>
      </c>
      <c r="E436" t="s">
        <v>64</v>
      </c>
      <c r="F436" t="s">
        <v>87</v>
      </c>
      <c r="G436">
        <v>2022</v>
      </c>
      <c r="H436" t="s">
        <v>743</v>
      </c>
      <c r="I436" t="s">
        <v>111</v>
      </c>
      <c r="J436" s="5">
        <v>250000</v>
      </c>
      <c r="N436" s="6">
        <v>0</v>
      </c>
      <c r="O436" s="6">
        <v>0</v>
      </c>
      <c r="P436" s="6">
        <v>0</v>
      </c>
      <c r="Q436" s="5">
        <f t="shared" si="24"/>
        <v>0</v>
      </c>
      <c r="R436" s="5">
        <f t="shared" si="25"/>
        <v>0</v>
      </c>
      <c r="S436" s="5">
        <f t="shared" si="26"/>
        <v>0</v>
      </c>
      <c r="T436" s="7">
        <f t="shared" si="27"/>
        <v>0</v>
      </c>
    </row>
    <row r="437" spans="1:20" x14ac:dyDescent="0.35">
      <c r="A437" t="s">
        <v>429</v>
      </c>
      <c r="B437" t="s">
        <v>1222</v>
      </c>
      <c r="C437" t="s">
        <v>31</v>
      </c>
      <c r="D437" t="s">
        <v>56</v>
      </c>
      <c r="E437" t="s">
        <v>64</v>
      </c>
      <c r="F437" t="s">
        <v>77</v>
      </c>
      <c r="G437">
        <v>2022</v>
      </c>
      <c r="H437" t="s">
        <v>791</v>
      </c>
      <c r="I437" t="s">
        <v>111</v>
      </c>
      <c r="J437" s="5">
        <v>10000000</v>
      </c>
      <c r="K437" t="s">
        <v>115</v>
      </c>
      <c r="L437" t="s">
        <v>117</v>
      </c>
      <c r="M437" t="s">
        <v>130</v>
      </c>
      <c r="N437" s="6">
        <v>0</v>
      </c>
      <c r="O437" s="6">
        <v>0</v>
      </c>
      <c r="P437" s="6">
        <v>2.8500000000000001E-2</v>
      </c>
      <c r="Q437" s="5">
        <f t="shared" si="24"/>
        <v>0</v>
      </c>
      <c r="R437" s="5">
        <f t="shared" si="25"/>
        <v>0</v>
      </c>
      <c r="S437" s="5">
        <f t="shared" si="26"/>
        <v>285000</v>
      </c>
      <c r="T437" s="7">
        <f t="shared" si="27"/>
        <v>285000</v>
      </c>
    </row>
    <row r="438" spans="1:20" x14ac:dyDescent="0.35">
      <c r="A438" t="s">
        <v>430</v>
      </c>
      <c r="B438" t="s">
        <v>1223</v>
      </c>
      <c r="C438" t="s">
        <v>27</v>
      </c>
      <c r="D438" t="s">
        <v>56</v>
      </c>
      <c r="E438" t="s">
        <v>63</v>
      </c>
      <c r="F438" t="s">
        <v>89</v>
      </c>
      <c r="G438">
        <v>2022</v>
      </c>
      <c r="H438" t="s">
        <v>938</v>
      </c>
      <c r="I438" t="s">
        <v>111</v>
      </c>
      <c r="J438" s="5">
        <v>200000000</v>
      </c>
      <c r="K438" t="s">
        <v>114</v>
      </c>
      <c r="L438" t="s">
        <v>117</v>
      </c>
      <c r="N438" s="6">
        <v>9.0899999999999995E-2</v>
      </c>
      <c r="O438" s="6">
        <v>0</v>
      </c>
      <c r="P438" s="6">
        <v>0</v>
      </c>
      <c r="Q438" s="5">
        <f t="shared" si="24"/>
        <v>18180000</v>
      </c>
      <c r="R438" s="5">
        <f t="shared" si="25"/>
        <v>0</v>
      </c>
      <c r="S438" s="5">
        <f t="shared" si="26"/>
        <v>0</v>
      </c>
      <c r="T438" s="7">
        <f t="shared" si="27"/>
        <v>18180000</v>
      </c>
    </row>
    <row r="439" spans="1:20" x14ac:dyDescent="0.35">
      <c r="A439" t="s">
        <v>431</v>
      </c>
      <c r="B439" t="s">
        <v>1224</v>
      </c>
      <c r="C439" t="s">
        <v>27</v>
      </c>
      <c r="D439" t="s">
        <v>56</v>
      </c>
      <c r="E439" t="s">
        <v>63</v>
      </c>
      <c r="F439" t="s">
        <v>83</v>
      </c>
      <c r="G439">
        <v>2022</v>
      </c>
      <c r="H439" t="s">
        <v>945</v>
      </c>
      <c r="I439" t="s">
        <v>111</v>
      </c>
      <c r="J439" s="5">
        <v>250000000</v>
      </c>
      <c r="K439" t="s">
        <v>114</v>
      </c>
      <c r="L439" t="s">
        <v>117</v>
      </c>
      <c r="N439" s="6">
        <v>4.7699999999999992E-2</v>
      </c>
      <c r="O439" s="6">
        <v>0</v>
      </c>
      <c r="P439" s="6">
        <v>0</v>
      </c>
      <c r="Q439" s="5">
        <f t="shared" si="24"/>
        <v>11924999.999999998</v>
      </c>
      <c r="R439" s="5">
        <f t="shared" si="25"/>
        <v>0</v>
      </c>
      <c r="S439" s="5">
        <f t="shared" si="26"/>
        <v>0</v>
      </c>
      <c r="T439" s="7">
        <f t="shared" si="27"/>
        <v>11924999.999999998</v>
      </c>
    </row>
    <row r="440" spans="1:20" x14ac:dyDescent="0.35">
      <c r="A440" t="s">
        <v>431</v>
      </c>
      <c r="B440" t="s">
        <v>1224</v>
      </c>
      <c r="C440" t="s">
        <v>27</v>
      </c>
      <c r="D440" t="s">
        <v>56</v>
      </c>
      <c r="E440" t="s">
        <v>63</v>
      </c>
      <c r="F440" t="s">
        <v>83</v>
      </c>
      <c r="G440">
        <v>2022</v>
      </c>
      <c r="H440" t="s">
        <v>945</v>
      </c>
      <c r="I440" t="s">
        <v>111</v>
      </c>
      <c r="J440" s="5">
        <v>250000000</v>
      </c>
      <c r="K440" t="s">
        <v>113</v>
      </c>
      <c r="M440" t="s">
        <v>127</v>
      </c>
      <c r="N440" s="6">
        <v>0</v>
      </c>
      <c r="O440" s="6">
        <v>9.5199999999999993E-2</v>
      </c>
      <c r="P440" s="6">
        <v>0</v>
      </c>
      <c r="Q440" s="5">
        <f t="shared" si="24"/>
        <v>0</v>
      </c>
      <c r="R440" s="5">
        <f t="shared" si="25"/>
        <v>23800000</v>
      </c>
      <c r="S440" s="5">
        <f t="shared" si="26"/>
        <v>0</v>
      </c>
      <c r="T440" s="7">
        <f t="shared" si="27"/>
        <v>23800000</v>
      </c>
    </row>
    <row r="441" spans="1:20" x14ac:dyDescent="0.35">
      <c r="A441" t="s">
        <v>432</v>
      </c>
      <c r="B441" t="s">
        <v>1225</v>
      </c>
      <c r="C441" t="s">
        <v>27</v>
      </c>
      <c r="D441" t="s">
        <v>56</v>
      </c>
      <c r="E441" t="s">
        <v>62</v>
      </c>
      <c r="F441" t="s">
        <v>81</v>
      </c>
      <c r="G441">
        <v>2022</v>
      </c>
      <c r="H441" t="s">
        <v>1032</v>
      </c>
      <c r="I441" t="s">
        <v>111</v>
      </c>
      <c r="J441" s="5">
        <v>260000000</v>
      </c>
      <c r="K441" t="s">
        <v>115</v>
      </c>
      <c r="L441" t="s">
        <v>135</v>
      </c>
      <c r="M441" t="s">
        <v>120</v>
      </c>
      <c r="N441" s="6">
        <v>0</v>
      </c>
      <c r="O441" s="6">
        <v>0</v>
      </c>
      <c r="P441" s="6">
        <v>0.9998999999999999</v>
      </c>
      <c r="Q441" s="5">
        <f t="shared" si="24"/>
        <v>0</v>
      </c>
      <c r="R441" s="5">
        <f t="shared" si="25"/>
        <v>0</v>
      </c>
      <c r="S441" s="5">
        <f t="shared" si="26"/>
        <v>259973999.99999997</v>
      </c>
      <c r="T441" s="7">
        <f t="shared" si="27"/>
        <v>259973999.99999997</v>
      </c>
    </row>
    <row r="442" spans="1:20" x14ac:dyDescent="0.35">
      <c r="A442" t="s">
        <v>1226</v>
      </c>
      <c r="B442" t="s">
        <v>19</v>
      </c>
      <c r="C442" t="s">
        <v>29</v>
      </c>
      <c r="D442" t="s">
        <v>56</v>
      </c>
      <c r="E442" t="s">
        <v>71</v>
      </c>
      <c r="F442" t="s">
        <v>104</v>
      </c>
      <c r="G442">
        <v>2022</v>
      </c>
      <c r="H442" t="s">
        <v>590</v>
      </c>
      <c r="I442" t="s">
        <v>111</v>
      </c>
      <c r="J442" s="5">
        <v>433249</v>
      </c>
      <c r="N442" s="6">
        <v>0</v>
      </c>
      <c r="O442" s="6">
        <v>0</v>
      </c>
      <c r="P442" s="6">
        <v>0</v>
      </c>
      <c r="Q442" s="5">
        <f t="shared" si="24"/>
        <v>0</v>
      </c>
      <c r="R442" s="5">
        <f t="shared" si="25"/>
        <v>0</v>
      </c>
      <c r="S442" s="5">
        <f t="shared" si="26"/>
        <v>0</v>
      </c>
      <c r="T442" s="7">
        <f t="shared" si="27"/>
        <v>0</v>
      </c>
    </row>
    <row r="443" spans="1:20" x14ac:dyDescent="0.35">
      <c r="A443" t="s">
        <v>1227</v>
      </c>
      <c r="B443" t="s">
        <v>1228</v>
      </c>
      <c r="C443" t="s">
        <v>29</v>
      </c>
      <c r="D443" t="s">
        <v>56</v>
      </c>
      <c r="E443" t="s">
        <v>63</v>
      </c>
      <c r="F443" t="s">
        <v>83</v>
      </c>
      <c r="G443">
        <v>2022</v>
      </c>
      <c r="H443" t="s">
        <v>596</v>
      </c>
      <c r="I443" t="s">
        <v>111</v>
      </c>
      <c r="J443" s="5">
        <v>300000</v>
      </c>
      <c r="N443" s="6">
        <v>0</v>
      </c>
      <c r="O443" s="6">
        <v>0</v>
      </c>
      <c r="P443" s="6">
        <v>0</v>
      </c>
      <c r="Q443" s="5">
        <f t="shared" si="24"/>
        <v>0</v>
      </c>
      <c r="R443" s="5">
        <f t="shared" si="25"/>
        <v>0</v>
      </c>
      <c r="S443" s="5">
        <f t="shared" si="26"/>
        <v>0</v>
      </c>
      <c r="T443" s="7">
        <f t="shared" si="27"/>
        <v>0</v>
      </c>
    </row>
    <row r="444" spans="1:20" x14ac:dyDescent="0.35">
      <c r="A444" t="s">
        <v>1229</v>
      </c>
      <c r="B444" t="s">
        <v>1230</v>
      </c>
      <c r="C444" t="s">
        <v>29</v>
      </c>
      <c r="D444" t="s">
        <v>56</v>
      </c>
      <c r="E444" t="s">
        <v>65</v>
      </c>
      <c r="F444" t="s">
        <v>79</v>
      </c>
      <c r="G444">
        <v>2022</v>
      </c>
      <c r="H444" t="s">
        <v>686</v>
      </c>
      <c r="I444" t="s">
        <v>111</v>
      </c>
      <c r="J444" s="5">
        <v>200000</v>
      </c>
      <c r="N444" s="6">
        <v>0</v>
      </c>
      <c r="O444" s="6">
        <v>0</v>
      </c>
      <c r="P444" s="6">
        <v>0</v>
      </c>
      <c r="Q444" s="5">
        <f t="shared" si="24"/>
        <v>0</v>
      </c>
      <c r="R444" s="5">
        <f t="shared" si="25"/>
        <v>0</v>
      </c>
      <c r="S444" s="5">
        <f t="shared" si="26"/>
        <v>0</v>
      </c>
      <c r="T444" s="7">
        <f t="shared" si="27"/>
        <v>0</v>
      </c>
    </row>
    <row r="445" spans="1:20" x14ac:dyDescent="0.35">
      <c r="A445" t="s">
        <v>1231</v>
      </c>
      <c r="B445" t="s">
        <v>1232</v>
      </c>
      <c r="C445" t="s">
        <v>29</v>
      </c>
      <c r="D445" t="s">
        <v>56</v>
      </c>
      <c r="E445" t="s">
        <v>65</v>
      </c>
      <c r="F445" t="s">
        <v>79</v>
      </c>
      <c r="G445">
        <v>2022</v>
      </c>
      <c r="H445" t="s">
        <v>651</v>
      </c>
      <c r="I445" t="s">
        <v>111</v>
      </c>
      <c r="J445" s="5">
        <v>350000</v>
      </c>
      <c r="N445" s="6">
        <v>0</v>
      </c>
      <c r="O445" s="6">
        <v>0</v>
      </c>
      <c r="P445" s="6">
        <v>0</v>
      </c>
      <c r="Q445" s="5">
        <f t="shared" si="24"/>
        <v>0</v>
      </c>
      <c r="R445" s="5">
        <f t="shared" si="25"/>
        <v>0</v>
      </c>
      <c r="S445" s="5">
        <f t="shared" si="26"/>
        <v>0</v>
      </c>
      <c r="T445" s="7">
        <f t="shared" si="27"/>
        <v>0</v>
      </c>
    </row>
    <row r="446" spans="1:20" x14ac:dyDescent="0.35">
      <c r="A446" t="s">
        <v>433</v>
      </c>
      <c r="B446" t="s">
        <v>1233</v>
      </c>
      <c r="C446" t="s">
        <v>29</v>
      </c>
      <c r="D446" t="s">
        <v>56</v>
      </c>
      <c r="E446" t="s">
        <v>62</v>
      </c>
      <c r="F446" t="s">
        <v>81</v>
      </c>
      <c r="G446">
        <v>2022</v>
      </c>
      <c r="H446" t="s">
        <v>1234</v>
      </c>
      <c r="I446" t="s">
        <v>111</v>
      </c>
      <c r="J446" s="5">
        <v>350000</v>
      </c>
      <c r="K446" t="s">
        <v>113</v>
      </c>
      <c r="M446" t="s">
        <v>120</v>
      </c>
      <c r="N446" s="6">
        <v>0</v>
      </c>
      <c r="O446" s="6">
        <v>1</v>
      </c>
      <c r="P446" s="6">
        <v>0</v>
      </c>
      <c r="Q446" s="5">
        <f t="shared" si="24"/>
        <v>0</v>
      </c>
      <c r="R446" s="5">
        <f t="shared" si="25"/>
        <v>350000</v>
      </c>
      <c r="S446" s="5">
        <f t="shared" si="26"/>
        <v>0</v>
      </c>
      <c r="T446" s="7">
        <f t="shared" si="27"/>
        <v>350000</v>
      </c>
    </row>
    <row r="447" spans="1:20" x14ac:dyDescent="0.35">
      <c r="A447" t="s">
        <v>434</v>
      </c>
      <c r="B447" t="s">
        <v>1235</v>
      </c>
      <c r="C447" t="s">
        <v>29</v>
      </c>
      <c r="D447" t="s">
        <v>56</v>
      </c>
      <c r="E447" t="s">
        <v>63</v>
      </c>
      <c r="F447" t="s">
        <v>73</v>
      </c>
      <c r="G447">
        <v>2022</v>
      </c>
      <c r="H447" t="s">
        <v>641</v>
      </c>
      <c r="I447" t="s">
        <v>111</v>
      </c>
      <c r="J447" s="5">
        <v>200000</v>
      </c>
      <c r="K447" t="s">
        <v>114</v>
      </c>
      <c r="L447" t="s">
        <v>138</v>
      </c>
      <c r="N447" s="6">
        <v>0.4</v>
      </c>
      <c r="O447" s="6">
        <v>0</v>
      </c>
      <c r="P447" s="6">
        <v>0</v>
      </c>
      <c r="Q447" s="5">
        <f t="shared" si="24"/>
        <v>80000</v>
      </c>
      <c r="R447" s="5">
        <f t="shared" si="25"/>
        <v>0</v>
      </c>
      <c r="S447" s="5">
        <f t="shared" si="26"/>
        <v>0</v>
      </c>
      <c r="T447" s="7">
        <f t="shared" si="27"/>
        <v>80000</v>
      </c>
    </row>
    <row r="448" spans="1:20" x14ac:dyDescent="0.35">
      <c r="A448" t="s">
        <v>1236</v>
      </c>
      <c r="B448" t="s">
        <v>1237</v>
      </c>
      <c r="C448" t="s">
        <v>29</v>
      </c>
      <c r="D448" t="s">
        <v>56</v>
      </c>
      <c r="E448" t="s">
        <v>64</v>
      </c>
      <c r="F448" t="s">
        <v>74</v>
      </c>
      <c r="G448">
        <v>2022</v>
      </c>
      <c r="H448" t="s">
        <v>1095</v>
      </c>
      <c r="I448" t="s">
        <v>111</v>
      </c>
      <c r="J448" s="5">
        <v>200000</v>
      </c>
      <c r="N448" s="6">
        <v>0</v>
      </c>
      <c r="O448" s="6">
        <v>0</v>
      </c>
      <c r="P448" s="6">
        <v>0</v>
      </c>
      <c r="Q448" s="5">
        <f t="shared" si="24"/>
        <v>0</v>
      </c>
      <c r="R448" s="5">
        <f t="shared" si="25"/>
        <v>0</v>
      </c>
      <c r="S448" s="5">
        <f t="shared" si="26"/>
        <v>0</v>
      </c>
      <c r="T448" s="7">
        <f t="shared" si="27"/>
        <v>0</v>
      </c>
    </row>
    <row r="449" spans="1:20" x14ac:dyDescent="0.35">
      <c r="A449" t="s">
        <v>1238</v>
      </c>
      <c r="B449" t="s">
        <v>1239</v>
      </c>
      <c r="C449" t="s">
        <v>29</v>
      </c>
      <c r="D449" t="s">
        <v>56</v>
      </c>
      <c r="E449" t="s">
        <v>67</v>
      </c>
      <c r="F449" t="s">
        <v>84</v>
      </c>
      <c r="G449">
        <v>2022</v>
      </c>
      <c r="H449" t="s">
        <v>641</v>
      </c>
      <c r="I449" t="s">
        <v>111</v>
      </c>
      <c r="J449" s="5">
        <v>250000</v>
      </c>
      <c r="N449" s="6">
        <v>0</v>
      </c>
      <c r="O449" s="6">
        <v>0</v>
      </c>
      <c r="P449" s="6">
        <v>0</v>
      </c>
      <c r="Q449" s="5">
        <f t="shared" si="24"/>
        <v>0</v>
      </c>
      <c r="R449" s="5">
        <f t="shared" si="25"/>
        <v>0</v>
      </c>
      <c r="S449" s="5">
        <f t="shared" si="26"/>
        <v>0</v>
      </c>
      <c r="T449" s="7">
        <f t="shared" si="27"/>
        <v>0</v>
      </c>
    </row>
    <row r="450" spans="1:20" x14ac:dyDescent="0.35">
      <c r="A450" t="s">
        <v>1240</v>
      </c>
      <c r="B450" t="s">
        <v>1241</v>
      </c>
      <c r="C450" t="s">
        <v>29</v>
      </c>
      <c r="D450" t="s">
        <v>56</v>
      </c>
      <c r="E450" t="s">
        <v>63</v>
      </c>
      <c r="F450" t="s">
        <v>73</v>
      </c>
      <c r="G450">
        <v>2022</v>
      </c>
      <c r="H450" t="s">
        <v>513</v>
      </c>
      <c r="I450" t="s">
        <v>111</v>
      </c>
      <c r="J450" s="5">
        <v>120000</v>
      </c>
      <c r="N450" s="6">
        <v>0</v>
      </c>
      <c r="O450" s="6">
        <v>0</v>
      </c>
      <c r="P450" s="6">
        <v>0</v>
      </c>
      <c r="Q450" s="5">
        <f t="shared" ref="Q450:Q513" si="28">N450*J450</f>
        <v>0</v>
      </c>
      <c r="R450" s="5">
        <f t="shared" ref="R450:R513" si="29">O450*J450</f>
        <v>0</v>
      </c>
      <c r="S450" s="5">
        <f t="shared" ref="S450:S513" si="30">P450*J450</f>
        <v>0</v>
      </c>
      <c r="T450" s="7">
        <f t="shared" ref="T450:T513" si="31">SUM(Q450:S450)</f>
        <v>0</v>
      </c>
    </row>
    <row r="451" spans="1:20" x14ac:dyDescent="0.35">
      <c r="A451" t="s">
        <v>435</v>
      </c>
      <c r="B451" t="s">
        <v>1242</v>
      </c>
      <c r="C451" t="s">
        <v>29</v>
      </c>
      <c r="D451" t="s">
        <v>56</v>
      </c>
      <c r="E451" t="s">
        <v>63</v>
      </c>
      <c r="F451" t="s">
        <v>83</v>
      </c>
      <c r="G451">
        <v>2022</v>
      </c>
      <c r="H451" t="s">
        <v>661</v>
      </c>
      <c r="I451" t="s">
        <v>111</v>
      </c>
      <c r="J451" s="5">
        <v>500000</v>
      </c>
      <c r="K451" t="s">
        <v>115</v>
      </c>
      <c r="L451" t="s">
        <v>117</v>
      </c>
      <c r="M451" t="s">
        <v>127</v>
      </c>
      <c r="N451" s="6">
        <v>0</v>
      </c>
      <c r="O451" s="6">
        <v>0</v>
      </c>
      <c r="P451" s="6">
        <v>1</v>
      </c>
      <c r="Q451" s="5">
        <f t="shared" si="28"/>
        <v>0</v>
      </c>
      <c r="R451" s="5">
        <f t="shared" si="29"/>
        <v>0</v>
      </c>
      <c r="S451" s="5">
        <f t="shared" si="30"/>
        <v>500000</v>
      </c>
      <c r="T451" s="7">
        <f t="shared" si="31"/>
        <v>500000</v>
      </c>
    </row>
    <row r="452" spans="1:20" x14ac:dyDescent="0.35">
      <c r="A452" t="s">
        <v>1243</v>
      </c>
      <c r="B452" t="s">
        <v>1244</v>
      </c>
      <c r="C452" t="s">
        <v>29</v>
      </c>
      <c r="D452" t="s">
        <v>56</v>
      </c>
      <c r="E452" t="s">
        <v>63</v>
      </c>
      <c r="F452" t="s">
        <v>89</v>
      </c>
      <c r="G452">
        <v>2022</v>
      </c>
      <c r="H452" t="s">
        <v>622</v>
      </c>
      <c r="I452" t="s">
        <v>111</v>
      </c>
      <c r="J452" s="5">
        <v>200000</v>
      </c>
      <c r="N452" s="6">
        <v>0</v>
      </c>
      <c r="O452" s="6">
        <v>0</v>
      </c>
      <c r="P452" s="6">
        <v>0</v>
      </c>
      <c r="Q452" s="5">
        <f t="shared" si="28"/>
        <v>0</v>
      </c>
      <c r="R452" s="5">
        <f t="shared" si="29"/>
        <v>0</v>
      </c>
      <c r="S452" s="5">
        <f t="shared" si="30"/>
        <v>0</v>
      </c>
      <c r="T452" s="7">
        <f t="shared" si="31"/>
        <v>0</v>
      </c>
    </row>
    <row r="453" spans="1:20" x14ac:dyDescent="0.35">
      <c r="A453" t="s">
        <v>1245</v>
      </c>
      <c r="B453" t="s">
        <v>1246</v>
      </c>
      <c r="C453" t="s">
        <v>29</v>
      </c>
      <c r="D453" t="s">
        <v>56</v>
      </c>
      <c r="E453" t="s">
        <v>65</v>
      </c>
      <c r="F453" t="s">
        <v>78</v>
      </c>
      <c r="G453">
        <v>2022</v>
      </c>
      <c r="H453" t="s">
        <v>791</v>
      </c>
      <c r="I453" t="s">
        <v>111</v>
      </c>
      <c r="J453" s="5">
        <v>20000</v>
      </c>
      <c r="N453" s="6">
        <v>0</v>
      </c>
      <c r="O453" s="6">
        <v>0</v>
      </c>
      <c r="P453" s="6">
        <v>0</v>
      </c>
      <c r="Q453" s="5">
        <f t="shared" si="28"/>
        <v>0</v>
      </c>
      <c r="R453" s="5">
        <f t="shared" si="29"/>
        <v>0</v>
      </c>
      <c r="S453" s="5">
        <f t="shared" si="30"/>
        <v>0</v>
      </c>
      <c r="T453" s="7">
        <f t="shared" si="31"/>
        <v>0</v>
      </c>
    </row>
    <row r="454" spans="1:20" x14ac:dyDescent="0.35">
      <c r="A454" t="s">
        <v>1247</v>
      </c>
      <c r="B454" t="s">
        <v>1248</v>
      </c>
      <c r="C454" t="s">
        <v>31</v>
      </c>
      <c r="D454" t="s">
        <v>57</v>
      </c>
      <c r="E454" t="s">
        <v>64</v>
      </c>
      <c r="F454" t="s">
        <v>74</v>
      </c>
      <c r="G454">
        <v>2022</v>
      </c>
      <c r="H454" t="s">
        <v>706</v>
      </c>
      <c r="I454" t="s">
        <v>111</v>
      </c>
      <c r="J454" s="5">
        <v>455000</v>
      </c>
      <c r="N454" s="6">
        <v>0</v>
      </c>
      <c r="O454" s="6">
        <v>0</v>
      </c>
      <c r="P454" s="6">
        <v>0</v>
      </c>
      <c r="Q454" s="5">
        <f t="shared" si="28"/>
        <v>0</v>
      </c>
      <c r="R454" s="5">
        <f t="shared" si="29"/>
        <v>0</v>
      </c>
      <c r="S454" s="5">
        <f t="shared" si="30"/>
        <v>0</v>
      </c>
      <c r="T454" s="7">
        <f t="shared" si="31"/>
        <v>0</v>
      </c>
    </row>
    <row r="455" spans="1:20" x14ac:dyDescent="0.35">
      <c r="A455" t="s">
        <v>1249</v>
      </c>
      <c r="B455" t="s">
        <v>1250</v>
      </c>
      <c r="C455" t="s">
        <v>31</v>
      </c>
      <c r="D455" t="s">
        <v>57</v>
      </c>
      <c r="E455" t="s">
        <v>62</v>
      </c>
      <c r="F455" t="s">
        <v>72</v>
      </c>
      <c r="G455">
        <v>2022</v>
      </c>
      <c r="H455" t="s">
        <v>587</v>
      </c>
      <c r="I455" t="s">
        <v>111</v>
      </c>
      <c r="J455" s="5">
        <v>1877264</v>
      </c>
      <c r="N455" s="6">
        <v>0</v>
      </c>
      <c r="O455" s="6">
        <v>0</v>
      </c>
      <c r="P455" s="6">
        <v>0</v>
      </c>
      <c r="Q455" s="5">
        <f t="shared" si="28"/>
        <v>0</v>
      </c>
      <c r="R455" s="5">
        <f t="shared" si="29"/>
        <v>0</v>
      </c>
      <c r="S455" s="5">
        <f t="shared" si="30"/>
        <v>0</v>
      </c>
      <c r="T455" s="7">
        <f t="shared" si="31"/>
        <v>0</v>
      </c>
    </row>
    <row r="456" spans="1:20" x14ac:dyDescent="0.35">
      <c r="A456" t="s">
        <v>436</v>
      </c>
      <c r="B456" t="s">
        <v>1251</v>
      </c>
      <c r="C456" t="s">
        <v>27</v>
      </c>
      <c r="D456" t="s">
        <v>57</v>
      </c>
      <c r="E456" t="s">
        <v>62</v>
      </c>
      <c r="F456" t="s">
        <v>81</v>
      </c>
      <c r="G456">
        <v>2022</v>
      </c>
      <c r="H456" t="s">
        <v>528</v>
      </c>
      <c r="I456" t="s">
        <v>111</v>
      </c>
      <c r="J456" s="5">
        <v>125000000</v>
      </c>
      <c r="K456" t="s">
        <v>114</v>
      </c>
      <c r="L456" t="s">
        <v>135</v>
      </c>
      <c r="N456" s="6">
        <v>0.91900000000000004</v>
      </c>
      <c r="O456" s="6">
        <v>0</v>
      </c>
      <c r="P456" s="6">
        <v>0</v>
      </c>
      <c r="Q456" s="5">
        <f t="shared" si="28"/>
        <v>114875000</v>
      </c>
      <c r="R456" s="5">
        <f t="shared" si="29"/>
        <v>0</v>
      </c>
      <c r="S456" s="5">
        <f t="shared" si="30"/>
        <v>0</v>
      </c>
      <c r="T456" s="7">
        <f t="shared" si="31"/>
        <v>114875000</v>
      </c>
    </row>
    <row r="457" spans="1:20" x14ac:dyDescent="0.35">
      <c r="A457" t="s">
        <v>437</v>
      </c>
      <c r="B457" t="s">
        <v>1252</v>
      </c>
      <c r="C457" t="s">
        <v>27</v>
      </c>
      <c r="D457" t="s">
        <v>57</v>
      </c>
      <c r="E457" t="s">
        <v>63</v>
      </c>
      <c r="F457" t="s">
        <v>73</v>
      </c>
      <c r="G457">
        <v>2022</v>
      </c>
      <c r="H457" t="s">
        <v>978</v>
      </c>
      <c r="I457" t="s">
        <v>111</v>
      </c>
      <c r="J457" s="5">
        <v>20000000</v>
      </c>
      <c r="K457" t="s">
        <v>115</v>
      </c>
      <c r="L457" t="s">
        <v>117</v>
      </c>
      <c r="M457" t="s">
        <v>127</v>
      </c>
      <c r="N457" s="6">
        <v>0</v>
      </c>
      <c r="O457" s="6">
        <v>0</v>
      </c>
      <c r="P457" s="6">
        <v>0.1</v>
      </c>
      <c r="Q457" s="5">
        <f t="shared" si="28"/>
        <v>0</v>
      </c>
      <c r="R457" s="5">
        <f t="shared" si="29"/>
        <v>0</v>
      </c>
      <c r="S457" s="5">
        <f t="shared" si="30"/>
        <v>2000000</v>
      </c>
      <c r="T457" s="7">
        <f t="shared" si="31"/>
        <v>2000000</v>
      </c>
    </row>
    <row r="458" spans="1:20" x14ac:dyDescent="0.35">
      <c r="A458" t="s">
        <v>438</v>
      </c>
      <c r="B458" t="s">
        <v>1253</v>
      </c>
      <c r="C458" t="s">
        <v>29</v>
      </c>
      <c r="D458" t="s">
        <v>57</v>
      </c>
      <c r="E458" t="s">
        <v>65</v>
      </c>
      <c r="F458" t="s">
        <v>90</v>
      </c>
      <c r="G458">
        <v>2022</v>
      </c>
      <c r="H458" t="s">
        <v>1254</v>
      </c>
      <c r="I458" t="s">
        <v>111</v>
      </c>
      <c r="J458" s="5">
        <v>996000</v>
      </c>
      <c r="K458" t="s">
        <v>114</v>
      </c>
      <c r="L458" t="s">
        <v>117</v>
      </c>
      <c r="N458" s="6">
        <v>1</v>
      </c>
      <c r="O458" s="6">
        <v>0</v>
      </c>
      <c r="P458" s="6">
        <v>0</v>
      </c>
      <c r="Q458" s="5">
        <f t="shared" si="28"/>
        <v>996000</v>
      </c>
      <c r="R458" s="5">
        <f t="shared" si="29"/>
        <v>0</v>
      </c>
      <c r="S458" s="5">
        <f t="shared" si="30"/>
        <v>0</v>
      </c>
      <c r="T458" s="7">
        <f t="shared" si="31"/>
        <v>996000</v>
      </c>
    </row>
    <row r="459" spans="1:20" x14ac:dyDescent="0.35">
      <c r="A459" t="s">
        <v>1255</v>
      </c>
      <c r="B459" t="s">
        <v>1256</v>
      </c>
      <c r="C459" t="s">
        <v>29</v>
      </c>
      <c r="D459" t="s">
        <v>57</v>
      </c>
      <c r="E459" t="s">
        <v>62</v>
      </c>
      <c r="F459" t="s">
        <v>72</v>
      </c>
      <c r="G459">
        <v>2022</v>
      </c>
      <c r="H459" t="s">
        <v>878</v>
      </c>
      <c r="I459" t="s">
        <v>111</v>
      </c>
      <c r="J459" s="5">
        <v>4200000</v>
      </c>
      <c r="N459" s="6">
        <v>0</v>
      </c>
      <c r="O459" s="6">
        <v>0</v>
      </c>
      <c r="P459" s="6">
        <v>0</v>
      </c>
      <c r="Q459" s="5">
        <f t="shared" si="28"/>
        <v>0</v>
      </c>
      <c r="R459" s="5">
        <f t="shared" si="29"/>
        <v>0</v>
      </c>
      <c r="S459" s="5">
        <f t="shared" si="30"/>
        <v>0</v>
      </c>
      <c r="T459" s="7">
        <f t="shared" si="31"/>
        <v>0</v>
      </c>
    </row>
    <row r="460" spans="1:20" x14ac:dyDescent="0.35">
      <c r="A460" t="s">
        <v>1257</v>
      </c>
      <c r="B460" t="s">
        <v>1258</v>
      </c>
      <c r="C460" t="s">
        <v>29</v>
      </c>
      <c r="D460" t="s">
        <v>57</v>
      </c>
      <c r="E460" t="s">
        <v>62</v>
      </c>
      <c r="F460" t="s">
        <v>72</v>
      </c>
      <c r="G460">
        <v>2022</v>
      </c>
      <c r="H460" t="s">
        <v>807</v>
      </c>
      <c r="I460" t="s">
        <v>111</v>
      </c>
      <c r="J460" s="5">
        <v>300000</v>
      </c>
      <c r="N460" s="6">
        <v>0</v>
      </c>
      <c r="O460" s="6">
        <v>0</v>
      </c>
      <c r="P460" s="6">
        <v>0</v>
      </c>
      <c r="Q460" s="5">
        <f t="shared" si="28"/>
        <v>0</v>
      </c>
      <c r="R460" s="5">
        <f t="shared" si="29"/>
        <v>0</v>
      </c>
      <c r="S460" s="5">
        <f t="shared" si="30"/>
        <v>0</v>
      </c>
      <c r="T460" s="7">
        <f t="shared" si="31"/>
        <v>0</v>
      </c>
    </row>
    <row r="461" spans="1:20" x14ac:dyDescent="0.35">
      <c r="A461" t="s">
        <v>1259</v>
      </c>
      <c r="B461" t="s">
        <v>1260</v>
      </c>
      <c r="C461" t="s">
        <v>29</v>
      </c>
      <c r="D461" t="s">
        <v>57</v>
      </c>
      <c r="E461" t="s">
        <v>62</v>
      </c>
      <c r="F461" t="s">
        <v>72</v>
      </c>
      <c r="G461">
        <v>2022</v>
      </c>
      <c r="H461" t="s">
        <v>1261</v>
      </c>
      <c r="I461" t="s">
        <v>111</v>
      </c>
      <c r="J461" s="5">
        <v>125000</v>
      </c>
      <c r="N461" s="6">
        <v>0</v>
      </c>
      <c r="O461" s="6">
        <v>0</v>
      </c>
      <c r="P461" s="6">
        <v>0</v>
      </c>
      <c r="Q461" s="5">
        <f t="shared" si="28"/>
        <v>0</v>
      </c>
      <c r="R461" s="5">
        <f t="shared" si="29"/>
        <v>0</v>
      </c>
      <c r="S461" s="5">
        <f t="shared" si="30"/>
        <v>0</v>
      </c>
      <c r="T461" s="7">
        <f t="shared" si="31"/>
        <v>0</v>
      </c>
    </row>
    <row r="462" spans="1:20" x14ac:dyDescent="0.35">
      <c r="A462" t="s">
        <v>439</v>
      </c>
      <c r="B462" t="s">
        <v>1262</v>
      </c>
      <c r="C462" t="s">
        <v>29</v>
      </c>
      <c r="D462" t="s">
        <v>57</v>
      </c>
      <c r="E462" t="s">
        <v>65</v>
      </c>
      <c r="F462" t="s">
        <v>78</v>
      </c>
      <c r="G462">
        <v>2022</v>
      </c>
      <c r="H462" t="s">
        <v>1263</v>
      </c>
      <c r="I462" t="s">
        <v>111</v>
      </c>
      <c r="J462" s="5">
        <v>250000</v>
      </c>
      <c r="K462" t="s">
        <v>114</v>
      </c>
      <c r="L462" t="s">
        <v>117</v>
      </c>
      <c r="N462" s="6">
        <v>1</v>
      </c>
      <c r="O462" s="6">
        <v>0</v>
      </c>
      <c r="P462" s="6">
        <v>0</v>
      </c>
      <c r="Q462" s="5">
        <f t="shared" si="28"/>
        <v>250000</v>
      </c>
      <c r="R462" s="5">
        <f t="shared" si="29"/>
        <v>0</v>
      </c>
      <c r="S462" s="5">
        <f t="shared" si="30"/>
        <v>0</v>
      </c>
      <c r="T462" s="7">
        <f t="shared" si="31"/>
        <v>250000</v>
      </c>
    </row>
    <row r="463" spans="1:20" x14ac:dyDescent="0.35">
      <c r="A463" t="s">
        <v>440</v>
      </c>
      <c r="B463" t="s">
        <v>1264</v>
      </c>
      <c r="C463" t="s">
        <v>29</v>
      </c>
      <c r="D463" t="s">
        <v>57</v>
      </c>
      <c r="E463" t="s">
        <v>64</v>
      </c>
      <c r="F463" t="s">
        <v>91</v>
      </c>
      <c r="G463">
        <v>2022</v>
      </c>
      <c r="H463" t="s">
        <v>701</v>
      </c>
      <c r="I463" t="s">
        <v>111</v>
      </c>
      <c r="J463" s="5">
        <v>200000</v>
      </c>
      <c r="K463" t="s">
        <v>113</v>
      </c>
      <c r="M463" t="s">
        <v>130</v>
      </c>
      <c r="N463" s="6">
        <v>0</v>
      </c>
      <c r="O463" s="6">
        <v>0.5</v>
      </c>
      <c r="P463" s="6">
        <v>0</v>
      </c>
      <c r="Q463" s="5">
        <f t="shared" si="28"/>
        <v>0</v>
      </c>
      <c r="R463" s="5">
        <f t="shared" si="29"/>
        <v>100000</v>
      </c>
      <c r="S463" s="5">
        <f t="shared" si="30"/>
        <v>0</v>
      </c>
      <c r="T463" s="7">
        <f t="shared" si="31"/>
        <v>100000</v>
      </c>
    </row>
    <row r="464" spans="1:20" x14ac:dyDescent="0.35">
      <c r="A464" t="s">
        <v>1265</v>
      </c>
      <c r="B464" t="s">
        <v>1266</v>
      </c>
      <c r="C464" t="s">
        <v>29</v>
      </c>
      <c r="D464" t="s">
        <v>57</v>
      </c>
      <c r="E464" t="s">
        <v>63</v>
      </c>
      <c r="F464" t="s">
        <v>73</v>
      </c>
      <c r="G464">
        <v>2022</v>
      </c>
      <c r="H464" t="s">
        <v>746</v>
      </c>
      <c r="I464" t="s">
        <v>111</v>
      </c>
      <c r="J464" s="5">
        <v>200000</v>
      </c>
      <c r="N464" s="6">
        <v>0</v>
      </c>
      <c r="O464" s="6">
        <v>0</v>
      </c>
      <c r="P464" s="6">
        <v>0</v>
      </c>
      <c r="Q464" s="5">
        <f t="shared" si="28"/>
        <v>0</v>
      </c>
      <c r="R464" s="5">
        <f t="shared" si="29"/>
        <v>0</v>
      </c>
      <c r="S464" s="5">
        <f t="shared" si="30"/>
        <v>0</v>
      </c>
      <c r="T464" s="7">
        <f t="shared" si="31"/>
        <v>0</v>
      </c>
    </row>
    <row r="465" spans="1:20" x14ac:dyDescent="0.35">
      <c r="A465" t="s">
        <v>1267</v>
      </c>
      <c r="B465" t="s">
        <v>1268</v>
      </c>
      <c r="C465" t="s">
        <v>29</v>
      </c>
      <c r="D465" t="s">
        <v>57</v>
      </c>
      <c r="E465" t="s">
        <v>63</v>
      </c>
      <c r="F465" t="s">
        <v>89</v>
      </c>
      <c r="G465">
        <v>2022</v>
      </c>
      <c r="H465" t="s">
        <v>1269</v>
      </c>
      <c r="I465" t="s">
        <v>111</v>
      </c>
      <c r="J465" s="5">
        <v>150000</v>
      </c>
      <c r="N465" s="6">
        <v>0</v>
      </c>
      <c r="O465" s="6">
        <v>0</v>
      </c>
      <c r="P465" s="6">
        <v>0</v>
      </c>
      <c r="Q465" s="5">
        <f t="shared" si="28"/>
        <v>0</v>
      </c>
      <c r="R465" s="5">
        <f t="shared" si="29"/>
        <v>0</v>
      </c>
      <c r="S465" s="5">
        <f t="shared" si="30"/>
        <v>0</v>
      </c>
      <c r="T465" s="7">
        <f t="shared" si="31"/>
        <v>0</v>
      </c>
    </row>
    <row r="466" spans="1:20" x14ac:dyDescent="0.35">
      <c r="A466" t="s">
        <v>1270</v>
      </c>
      <c r="B466" t="s">
        <v>1271</v>
      </c>
      <c r="C466" t="s">
        <v>29</v>
      </c>
      <c r="D466" t="s">
        <v>57</v>
      </c>
      <c r="E466" t="s">
        <v>221</v>
      </c>
      <c r="F466" t="s">
        <v>739</v>
      </c>
      <c r="G466">
        <v>2022</v>
      </c>
      <c r="H466" t="s">
        <v>810</v>
      </c>
      <c r="I466" t="s">
        <v>111</v>
      </c>
      <c r="J466" s="5">
        <v>3000000</v>
      </c>
      <c r="N466" s="6">
        <v>0</v>
      </c>
      <c r="O466" s="6">
        <v>0</v>
      </c>
      <c r="P466" s="6">
        <v>0</v>
      </c>
      <c r="Q466" s="5">
        <f t="shared" si="28"/>
        <v>0</v>
      </c>
      <c r="R466" s="5">
        <f t="shared" si="29"/>
        <v>0</v>
      </c>
      <c r="S466" s="5">
        <f t="shared" si="30"/>
        <v>0</v>
      </c>
      <c r="T466" s="7">
        <f t="shared" si="31"/>
        <v>0</v>
      </c>
    </row>
    <row r="467" spans="1:20" x14ac:dyDescent="0.35">
      <c r="A467" t="s">
        <v>441</v>
      </c>
      <c r="B467" t="s">
        <v>1272</v>
      </c>
      <c r="C467" t="s">
        <v>29</v>
      </c>
      <c r="D467" t="s">
        <v>57</v>
      </c>
      <c r="E467" t="s">
        <v>63</v>
      </c>
      <c r="F467" t="s">
        <v>73</v>
      </c>
      <c r="G467">
        <v>2022</v>
      </c>
      <c r="H467" t="s">
        <v>945</v>
      </c>
      <c r="I467" t="s">
        <v>111</v>
      </c>
      <c r="J467" s="5">
        <v>1500000</v>
      </c>
      <c r="K467" t="s">
        <v>113</v>
      </c>
      <c r="M467" t="s">
        <v>125</v>
      </c>
      <c r="N467" s="6">
        <v>0</v>
      </c>
      <c r="O467" s="6">
        <v>1</v>
      </c>
      <c r="P467" s="6">
        <v>0</v>
      </c>
      <c r="Q467" s="5">
        <f t="shared" si="28"/>
        <v>0</v>
      </c>
      <c r="R467" s="5">
        <f t="shared" si="29"/>
        <v>1500000</v>
      </c>
      <c r="S467" s="5">
        <f t="shared" si="30"/>
        <v>0</v>
      </c>
      <c r="T467" s="7">
        <f t="shared" si="31"/>
        <v>1500000</v>
      </c>
    </row>
    <row r="468" spans="1:20" x14ac:dyDescent="0.35">
      <c r="A468" t="s">
        <v>442</v>
      </c>
      <c r="B468" t="s">
        <v>1273</v>
      </c>
      <c r="C468" t="s">
        <v>29</v>
      </c>
      <c r="D468" t="s">
        <v>57</v>
      </c>
      <c r="E468" t="s">
        <v>62</v>
      </c>
      <c r="F468" t="s">
        <v>81</v>
      </c>
      <c r="G468">
        <v>2022</v>
      </c>
      <c r="H468" t="s">
        <v>1006</v>
      </c>
      <c r="I468" t="s">
        <v>111</v>
      </c>
      <c r="J468" s="5">
        <v>1500000</v>
      </c>
      <c r="K468" t="s">
        <v>115</v>
      </c>
      <c r="L468" t="s">
        <v>135</v>
      </c>
      <c r="M468" t="s">
        <v>120</v>
      </c>
      <c r="N468" s="6">
        <v>0</v>
      </c>
      <c r="O468" s="6">
        <v>0</v>
      </c>
      <c r="P468" s="6">
        <v>1</v>
      </c>
      <c r="Q468" s="5">
        <f t="shared" si="28"/>
        <v>0</v>
      </c>
      <c r="R468" s="5">
        <f t="shared" si="29"/>
        <v>0</v>
      </c>
      <c r="S468" s="5">
        <f t="shared" si="30"/>
        <v>1500000</v>
      </c>
      <c r="T468" s="7">
        <f t="shared" si="31"/>
        <v>1500000</v>
      </c>
    </row>
    <row r="469" spans="1:20" x14ac:dyDescent="0.35">
      <c r="A469" t="s">
        <v>1274</v>
      </c>
      <c r="B469" t="s">
        <v>1275</v>
      </c>
      <c r="C469" t="s">
        <v>29</v>
      </c>
      <c r="D469" t="s">
        <v>57</v>
      </c>
      <c r="E469" t="s">
        <v>63</v>
      </c>
      <c r="F469" t="s">
        <v>73</v>
      </c>
      <c r="G469">
        <v>2022</v>
      </c>
      <c r="H469" t="s">
        <v>1276</v>
      </c>
      <c r="I469" t="s">
        <v>111</v>
      </c>
      <c r="J469" s="5">
        <v>1200000</v>
      </c>
      <c r="N469" s="6">
        <v>0</v>
      </c>
      <c r="O469" s="6">
        <v>0</v>
      </c>
      <c r="P469" s="6">
        <v>0</v>
      </c>
      <c r="Q469" s="5">
        <f t="shared" si="28"/>
        <v>0</v>
      </c>
      <c r="R469" s="5">
        <f t="shared" si="29"/>
        <v>0</v>
      </c>
      <c r="S469" s="5">
        <f t="shared" si="30"/>
        <v>0</v>
      </c>
      <c r="T469" s="7">
        <f t="shared" si="31"/>
        <v>0</v>
      </c>
    </row>
    <row r="470" spans="1:20" x14ac:dyDescent="0.35">
      <c r="A470" t="s">
        <v>1277</v>
      </c>
      <c r="B470" t="s">
        <v>1278</v>
      </c>
      <c r="C470" t="s">
        <v>29</v>
      </c>
      <c r="D470" t="s">
        <v>57</v>
      </c>
      <c r="E470" t="s">
        <v>67</v>
      </c>
      <c r="F470" t="s">
        <v>109</v>
      </c>
      <c r="G470">
        <v>2022</v>
      </c>
      <c r="H470" t="s">
        <v>565</v>
      </c>
      <c r="I470" t="s">
        <v>111</v>
      </c>
      <c r="J470" s="5">
        <v>930000</v>
      </c>
      <c r="N470" s="6">
        <v>0</v>
      </c>
      <c r="O470" s="6">
        <v>0</v>
      </c>
      <c r="P470" s="6">
        <v>0</v>
      </c>
      <c r="Q470" s="5">
        <f t="shared" si="28"/>
        <v>0</v>
      </c>
      <c r="R470" s="5">
        <f t="shared" si="29"/>
        <v>0</v>
      </c>
      <c r="S470" s="5">
        <f t="shared" si="30"/>
        <v>0</v>
      </c>
      <c r="T470" s="7">
        <f t="shared" si="31"/>
        <v>0</v>
      </c>
    </row>
    <row r="471" spans="1:20" x14ac:dyDescent="0.35">
      <c r="A471" t="s">
        <v>1279</v>
      </c>
      <c r="B471" t="s">
        <v>1280</v>
      </c>
      <c r="C471" t="s">
        <v>29</v>
      </c>
      <c r="D471" t="s">
        <v>57</v>
      </c>
      <c r="E471" t="s">
        <v>63</v>
      </c>
      <c r="F471" t="s">
        <v>89</v>
      </c>
      <c r="G471">
        <v>2022</v>
      </c>
      <c r="H471" t="s">
        <v>1281</v>
      </c>
      <c r="I471" t="s">
        <v>111</v>
      </c>
      <c r="J471" s="5">
        <v>2000000</v>
      </c>
      <c r="N471" s="6">
        <v>0</v>
      </c>
      <c r="O471" s="6">
        <v>0</v>
      </c>
      <c r="P471" s="6">
        <v>0</v>
      </c>
      <c r="Q471" s="5">
        <f t="shared" si="28"/>
        <v>0</v>
      </c>
      <c r="R471" s="5">
        <f t="shared" si="29"/>
        <v>0</v>
      </c>
      <c r="S471" s="5">
        <f t="shared" si="30"/>
        <v>0</v>
      </c>
      <c r="T471" s="7">
        <f t="shared" si="31"/>
        <v>0</v>
      </c>
    </row>
    <row r="472" spans="1:20" x14ac:dyDescent="0.35">
      <c r="A472" t="s">
        <v>1282</v>
      </c>
      <c r="B472" t="s">
        <v>1283</v>
      </c>
      <c r="C472" t="s">
        <v>29</v>
      </c>
      <c r="D472" t="s">
        <v>57</v>
      </c>
      <c r="E472" t="s">
        <v>67</v>
      </c>
      <c r="F472" t="s">
        <v>84</v>
      </c>
      <c r="G472">
        <v>2022</v>
      </c>
      <c r="H472" t="s">
        <v>1284</v>
      </c>
      <c r="I472" t="s">
        <v>111</v>
      </c>
      <c r="J472" s="5">
        <v>410000</v>
      </c>
      <c r="N472" s="6">
        <v>0</v>
      </c>
      <c r="O472" s="6">
        <v>0</v>
      </c>
      <c r="P472" s="6">
        <v>0</v>
      </c>
      <c r="Q472" s="5">
        <f t="shared" si="28"/>
        <v>0</v>
      </c>
      <c r="R472" s="5">
        <f t="shared" si="29"/>
        <v>0</v>
      </c>
      <c r="S472" s="5">
        <f t="shared" si="30"/>
        <v>0</v>
      </c>
      <c r="T472" s="7">
        <f t="shared" si="31"/>
        <v>0</v>
      </c>
    </row>
    <row r="473" spans="1:20" x14ac:dyDescent="0.35">
      <c r="A473" t="s">
        <v>1285</v>
      </c>
      <c r="B473" t="s">
        <v>1286</v>
      </c>
      <c r="C473" t="s">
        <v>29</v>
      </c>
      <c r="D473" t="s">
        <v>57</v>
      </c>
      <c r="E473" t="s">
        <v>63</v>
      </c>
      <c r="F473" t="s">
        <v>89</v>
      </c>
      <c r="G473">
        <v>2022</v>
      </c>
      <c r="H473" t="s">
        <v>676</v>
      </c>
      <c r="I473" t="s">
        <v>111</v>
      </c>
      <c r="J473" s="5">
        <v>500000</v>
      </c>
      <c r="N473" s="6">
        <v>0</v>
      </c>
      <c r="O473" s="6">
        <v>0</v>
      </c>
      <c r="P473" s="6">
        <v>0</v>
      </c>
      <c r="Q473" s="5">
        <f t="shared" si="28"/>
        <v>0</v>
      </c>
      <c r="R473" s="5">
        <f t="shared" si="29"/>
        <v>0</v>
      </c>
      <c r="S473" s="5">
        <f t="shared" si="30"/>
        <v>0</v>
      </c>
      <c r="T473" s="7">
        <f t="shared" si="31"/>
        <v>0</v>
      </c>
    </row>
    <row r="474" spans="1:20" x14ac:dyDescent="0.35">
      <c r="A474" t="s">
        <v>1287</v>
      </c>
      <c r="B474" t="s">
        <v>1288</v>
      </c>
      <c r="C474" t="s">
        <v>29</v>
      </c>
      <c r="D474" t="s">
        <v>57</v>
      </c>
      <c r="E474" t="s">
        <v>62</v>
      </c>
      <c r="F474" t="s">
        <v>72</v>
      </c>
      <c r="G474">
        <v>2022</v>
      </c>
      <c r="H474" t="s">
        <v>1289</v>
      </c>
      <c r="I474" t="s">
        <v>111</v>
      </c>
      <c r="J474" s="5">
        <v>150000</v>
      </c>
      <c r="N474" s="6">
        <v>0</v>
      </c>
      <c r="O474" s="6">
        <v>0</v>
      </c>
      <c r="P474" s="6">
        <v>0</v>
      </c>
      <c r="Q474" s="5">
        <f t="shared" si="28"/>
        <v>0</v>
      </c>
      <c r="R474" s="5">
        <f t="shared" si="29"/>
        <v>0</v>
      </c>
      <c r="S474" s="5">
        <f t="shared" si="30"/>
        <v>0</v>
      </c>
      <c r="T474" s="7">
        <f t="shared" si="31"/>
        <v>0</v>
      </c>
    </row>
    <row r="475" spans="1:20" x14ac:dyDescent="0.35">
      <c r="A475" t="s">
        <v>1290</v>
      </c>
      <c r="B475" t="s">
        <v>1291</v>
      </c>
      <c r="C475" t="s">
        <v>29</v>
      </c>
      <c r="D475" t="s">
        <v>57</v>
      </c>
      <c r="E475" t="s">
        <v>64</v>
      </c>
      <c r="F475" t="s">
        <v>87</v>
      </c>
      <c r="G475">
        <v>2022</v>
      </c>
      <c r="H475" t="s">
        <v>543</v>
      </c>
      <c r="I475" t="s">
        <v>111</v>
      </c>
      <c r="J475" s="5">
        <v>150000</v>
      </c>
      <c r="N475" s="6">
        <v>0</v>
      </c>
      <c r="O475" s="6">
        <v>0</v>
      </c>
      <c r="P475" s="6">
        <v>0</v>
      </c>
      <c r="Q475" s="5">
        <f t="shared" si="28"/>
        <v>0</v>
      </c>
      <c r="R475" s="5">
        <f t="shared" si="29"/>
        <v>0</v>
      </c>
      <c r="S475" s="5">
        <f t="shared" si="30"/>
        <v>0</v>
      </c>
      <c r="T475" s="7">
        <f t="shared" si="31"/>
        <v>0</v>
      </c>
    </row>
    <row r="476" spans="1:20" x14ac:dyDescent="0.35">
      <c r="A476" t="s">
        <v>1292</v>
      </c>
      <c r="B476" t="s">
        <v>1293</v>
      </c>
      <c r="C476" t="s">
        <v>29</v>
      </c>
      <c r="D476" t="s">
        <v>57</v>
      </c>
      <c r="E476" t="s">
        <v>62</v>
      </c>
      <c r="F476" t="s">
        <v>72</v>
      </c>
      <c r="G476">
        <v>2022</v>
      </c>
      <c r="H476" t="s">
        <v>1050</v>
      </c>
      <c r="I476" t="s">
        <v>111</v>
      </c>
      <c r="J476" s="5">
        <v>200000</v>
      </c>
      <c r="N476" s="6">
        <v>0</v>
      </c>
      <c r="O476" s="6">
        <v>0</v>
      </c>
      <c r="P476" s="6">
        <v>0</v>
      </c>
      <c r="Q476" s="5">
        <f t="shared" si="28"/>
        <v>0</v>
      </c>
      <c r="R476" s="5">
        <f t="shared" si="29"/>
        <v>0</v>
      </c>
      <c r="S476" s="5">
        <f t="shared" si="30"/>
        <v>0</v>
      </c>
      <c r="T476" s="7">
        <f t="shared" si="31"/>
        <v>0</v>
      </c>
    </row>
    <row r="477" spans="1:20" x14ac:dyDescent="0.35">
      <c r="A477" t="s">
        <v>1294</v>
      </c>
      <c r="B477" t="s">
        <v>1295</v>
      </c>
      <c r="C477" t="s">
        <v>29</v>
      </c>
      <c r="D477" t="s">
        <v>57</v>
      </c>
      <c r="E477" t="s">
        <v>62</v>
      </c>
      <c r="F477" t="s">
        <v>81</v>
      </c>
      <c r="G477">
        <v>2022</v>
      </c>
      <c r="H477" t="s">
        <v>658</v>
      </c>
      <c r="I477" t="s">
        <v>111</v>
      </c>
      <c r="J477" s="5">
        <v>700000</v>
      </c>
      <c r="N477" s="6">
        <v>0</v>
      </c>
      <c r="O477" s="6">
        <v>0</v>
      </c>
      <c r="P477" s="6">
        <v>0</v>
      </c>
      <c r="Q477" s="5">
        <f t="shared" si="28"/>
        <v>0</v>
      </c>
      <c r="R477" s="5">
        <f t="shared" si="29"/>
        <v>0</v>
      </c>
      <c r="S477" s="5">
        <f t="shared" si="30"/>
        <v>0</v>
      </c>
      <c r="T477" s="7">
        <f t="shared" si="31"/>
        <v>0</v>
      </c>
    </row>
    <row r="478" spans="1:20" x14ac:dyDescent="0.35">
      <c r="A478" t="s">
        <v>1296</v>
      </c>
      <c r="B478" t="s">
        <v>1297</v>
      </c>
      <c r="C478" t="s">
        <v>29</v>
      </c>
      <c r="D478" t="s">
        <v>57</v>
      </c>
      <c r="E478" t="s">
        <v>62</v>
      </c>
      <c r="F478" t="s">
        <v>72</v>
      </c>
      <c r="G478">
        <v>2022</v>
      </c>
      <c r="H478" t="s">
        <v>676</v>
      </c>
      <c r="I478" t="s">
        <v>111</v>
      </c>
      <c r="J478" s="5">
        <v>200000</v>
      </c>
      <c r="N478" s="6">
        <v>0</v>
      </c>
      <c r="O478" s="6">
        <v>0</v>
      </c>
      <c r="P478" s="6">
        <v>0</v>
      </c>
      <c r="Q478" s="5">
        <f t="shared" si="28"/>
        <v>0</v>
      </c>
      <c r="R478" s="5">
        <f t="shared" si="29"/>
        <v>0</v>
      </c>
      <c r="S478" s="5">
        <f t="shared" si="30"/>
        <v>0</v>
      </c>
      <c r="T478" s="7">
        <f t="shared" si="31"/>
        <v>0</v>
      </c>
    </row>
    <row r="479" spans="1:20" x14ac:dyDescent="0.35">
      <c r="A479" t="s">
        <v>443</v>
      </c>
      <c r="B479" t="s">
        <v>1298</v>
      </c>
      <c r="C479" t="s">
        <v>29</v>
      </c>
      <c r="D479" t="s">
        <v>57</v>
      </c>
      <c r="E479" t="s">
        <v>62</v>
      </c>
      <c r="F479" t="s">
        <v>72</v>
      </c>
      <c r="G479">
        <v>2022</v>
      </c>
      <c r="H479" t="s">
        <v>1276</v>
      </c>
      <c r="I479" t="s">
        <v>111</v>
      </c>
      <c r="J479" s="5">
        <v>250000</v>
      </c>
      <c r="K479" t="s">
        <v>113</v>
      </c>
      <c r="M479" t="s">
        <v>127</v>
      </c>
      <c r="N479" s="6">
        <v>0</v>
      </c>
      <c r="O479" s="6">
        <v>0.24</v>
      </c>
      <c r="P479" s="6">
        <v>0</v>
      </c>
      <c r="Q479" s="5">
        <f t="shared" si="28"/>
        <v>0</v>
      </c>
      <c r="R479" s="5">
        <f t="shared" si="29"/>
        <v>60000</v>
      </c>
      <c r="S479" s="5">
        <f t="shared" si="30"/>
        <v>0</v>
      </c>
      <c r="T479" s="7">
        <f t="shared" si="31"/>
        <v>60000</v>
      </c>
    </row>
    <row r="480" spans="1:20" x14ac:dyDescent="0.35">
      <c r="A480" t="s">
        <v>1299</v>
      </c>
      <c r="B480" t="s">
        <v>1300</v>
      </c>
      <c r="C480" t="s">
        <v>29</v>
      </c>
      <c r="D480" t="s">
        <v>57</v>
      </c>
      <c r="E480" t="s">
        <v>63</v>
      </c>
      <c r="F480" t="s">
        <v>89</v>
      </c>
      <c r="G480">
        <v>2022</v>
      </c>
      <c r="H480" t="s">
        <v>1108</v>
      </c>
      <c r="I480" t="s">
        <v>111</v>
      </c>
      <c r="J480" s="5">
        <v>600000</v>
      </c>
      <c r="N480" s="6">
        <v>0</v>
      </c>
      <c r="O480" s="6">
        <v>0</v>
      </c>
      <c r="P480" s="6">
        <v>0</v>
      </c>
      <c r="Q480" s="5">
        <f t="shared" si="28"/>
        <v>0</v>
      </c>
      <c r="R480" s="5">
        <f t="shared" si="29"/>
        <v>0</v>
      </c>
      <c r="S480" s="5">
        <f t="shared" si="30"/>
        <v>0</v>
      </c>
      <c r="T480" s="7">
        <f t="shared" si="31"/>
        <v>0</v>
      </c>
    </row>
    <row r="481" spans="1:20" x14ac:dyDescent="0.35">
      <c r="A481" t="s">
        <v>444</v>
      </c>
      <c r="B481" t="s">
        <v>1301</v>
      </c>
      <c r="C481" t="s">
        <v>29</v>
      </c>
      <c r="D481" t="s">
        <v>57</v>
      </c>
      <c r="E481" t="s">
        <v>65</v>
      </c>
      <c r="F481" t="s">
        <v>79</v>
      </c>
      <c r="G481">
        <v>2022</v>
      </c>
      <c r="H481" t="s">
        <v>734</v>
      </c>
      <c r="I481" t="s">
        <v>111</v>
      </c>
      <c r="J481" s="5">
        <v>400000</v>
      </c>
      <c r="K481" t="s">
        <v>114</v>
      </c>
      <c r="L481" t="s">
        <v>117</v>
      </c>
      <c r="N481" s="6">
        <v>0.5</v>
      </c>
      <c r="O481" s="6">
        <v>0</v>
      </c>
      <c r="P481" s="6">
        <v>0</v>
      </c>
      <c r="Q481" s="5">
        <f t="shared" si="28"/>
        <v>200000</v>
      </c>
      <c r="R481" s="5">
        <f t="shared" si="29"/>
        <v>0</v>
      </c>
      <c r="S481" s="5">
        <f t="shared" si="30"/>
        <v>0</v>
      </c>
      <c r="T481" s="7">
        <f t="shared" si="31"/>
        <v>200000</v>
      </c>
    </row>
    <row r="482" spans="1:20" x14ac:dyDescent="0.35">
      <c r="A482" t="s">
        <v>445</v>
      </c>
      <c r="B482" t="s">
        <v>1302</v>
      </c>
      <c r="C482" t="s">
        <v>29</v>
      </c>
      <c r="D482" t="s">
        <v>57</v>
      </c>
      <c r="E482" t="s">
        <v>62</v>
      </c>
      <c r="F482" t="s">
        <v>72</v>
      </c>
      <c r="G482">
        <v>2022</v>
      </c>
      <c r="H482" t="s">
        <v>1068</v>
      </c>
      <c r="I482" t="s">
        <v>111</v>
      </c>
      <c r="J482" s="5">
        <v>250000</v>
      </c>
      <c r="K482" t="s">
        <v>114</v>
      </c>
      <c r="L482" t="s">
        <v>112</v>
      </c>
      <c r="N482" s="6">
        <v>0.23</v>
      </c>
      <c r="O482" s="6">
        <v>0</v>
      </c>
      <c r="P482" s="6">
        <v>0</v>
      </c>
      <c r="Q482" s="5">
        <f t="shared" si="28"/>
        <v>57500</v>
      </c>
      <c r="R482" s="5">
        <f t="shared" si="29"/>
        <v>0</v>
      </c>
      <c r="S482" s="5">
        <f t="shared" si="30"/>
        <v>0</v>
      </c>
      <c r="T482" s="7">
        <f t="shared" si="31"/>
        <v>57500</v>
      </c>
    </row>
    <row r="483" spans="1:20" x14ac:dyDescent="0.35">
      <c r="A483" t="s">
        <v>1303</v>
      </c>
      <c r="B483" t="s">
        <v>1304</v>
      </c>
      <c r="C483" t="s">
        <v>29</v>
      </c>
      <c r="D483" t="s">
        <v>57</v>
      </c>
      <c r="E483" t="s">
        <v>62</v>
      </c>
      <c r="F483" t="s">
        <v>72</v>
      </c>
      <c r="G483">
        <v>2022</v>
      </c>
      <c r="H483" t="s">
        <v>1305</v>
      </c>
      <c r="I483" t="s">
        <v>111</v>
      </c>
      <c r="J483" s="5">
        <v>500000</v>
      </c>
      <c r="N483" s="6">
        <v>0</v>
      </c>
      <c r="O483" s="6">
        <v>0</v>
      </c>
      <c r="P483" s="6">
        <v>0</v>
      </c>
      <c r="Q483" s="5">
        <f t="shared" si="28"/>
        <v>0</v>
      </c>
      <c r="R483" s="5">
        <f t="shared" si="29"/>
        <v>0</v>
      </c>
      <c r="S483" s="5">
        <f t="shared" si="30"/>
        <v>0</v>
      </c>
      <c r="T483" s="7">
        <f t="shared" si="31"/>
        <v>0</v>
      </c>
    </row>
    <row r="484" spans="1:20" x14ac:dyDescent="0.35">
      <c r="A484" t="s">
        <v>1306</v>
      </c>
      <c r="B484" t="s">
        <v>1307</v>
      </c>
      <c r="C484" t="s">
        <v>29</v>
      </c>
      <c r="D484" t="s">
        <v>57</v>
      </c>
      <c r="E484" t="s">
        <v>62</v>
      </c>
      <c r="F484" t="s">
        <v>76</v>
      </c>
      <c r="G484">
        <v>2022</v>
      </c>
      <c r="H484" t="s">
        <v>911</v>
      </c>
      <c r="I484" t="s">
        <v>111</v>
      </c>
      <c r="J484" s="5">
        <v>250000</v>
      </c>
      <c r="N484" s="6">
        <v>0</v>
      </c>
      <c r="O484" s="6">
        <v>0</v>
      </c>
      <c r="P484" s="6">
        <v>0</v>
      </c>
      <c r="Q484" s="5">
        <f t="shared" si="28"/>
        <v>0</v>
      </c>
      <c r="R484" s="5">
        <f t="shared" si="29"/>
        <v>0</v>
      </c>
      <c r="S484" s="5">
        <f t="shared" si="30"/>
        <v>0</v>
      </c>
      <c r="T484" s="7">
        <f t="shared" si="31"/>
        <v>0</v>
      </c>
    </row>
    <row r="485" spans="1:20" x14ac:dyDescent="0.35">
      <c r="A485" t="s">
        <v>1308</v>
      </c>
      <c r="B485" t="s">
        <v>1309</v>
      </c>
      <c r="C485" t="s">
        <v>29</v>
      </c>
      <c r="D485" t="s">
        <v>57</v>
      </c>
      <c r="E485" t="s">
        <v>63</v>
      </c>
      <c r="F485" t="s">
        <v>75</v>
      </c>
      <c r="G485">
        <v>2022</v>
      </c>
      <c r="H485" t="s">
        <v>1310</v>
      </c>
      <c r="I485" t="s">
        <v>111</v>
      </c>
      <c r="J485" s="5">
        <v>250000</v>
      </c>
      <c r="N485" s="6">
        <v>0</v>
      </c>
      <c r="O485" s="6">
        <v>0</v>
      </c>
      <c r="P485" s="6">
        <v>0</v>
      </c>
      <c r="Q485" s="5">
        <f t="shared" si="28"/>
        <v>0</v>
      </c>
      <c r="R485" s="5">
        <f t="shared" si="29"/>
        <v>0</v>
      </c>
      <c r="S485" s="5">
        <f t="shared" si="30"/>
        <v>0</v>
      </c>
      <c r="T485" s="7">
        <f t="shared" si="31"/>
        <v>0</v>
      </c>
    </row>
    <row r="486" spans="1:20" x14ac:dyDescent="0.35">
      <c r="A486" t="s">
        <v>446</v>
      </c>
      <c r="B486" t="s">
        <v>1311</v>
      </c>
      <c r="C486" t="s">
        <v>29</v>
      </c>
      <c r="D486" t="s">
        <v>57</v>
      </c>
      <c r="E486" t="s">
        <v>63</v>
      </c>
      <c r="F486" t="s">
        <v>83</v>
      </c>
      <c r="G486">
        <v>2022</v>
      </c>
      <c r="H486" t="s">
        <v>570</v>
      </c>
      <c r="I486" t="s">
        <v>111</v>
      </c>
      <c r="J486" s="5">
        <v>350000</v>
      </c>
      <c r="K486" t="s">
        <v>115</v>
      </c>
      <c r="L486" t="s">
        <v>117</v>
      </c>
      <c r="M486" t="s">
        <v>127</v>
      </c>
      <c r="N486" s="6">
        <v>0</v>
      </c>
      <c r="O486" s="6">
        <v>0</v>
      </c>
      <c r="P486" s="6">
        <v>0.35710000000000003</v>
      </c>
      <c r="Q486" s="5">
        <f t="shared" si="28"/>
        <v>0</v>
      </c>
      <c r="R486" s="5">
        <f t="shared" si="29"/>
        <v>0</v>
      </c>
      <c r="S486" s="5">
        <f t="shared" si="30"/>
        <v>124985.00000000001</v>
      </c>
      <c r="T486" s="7">
        <f t="shared" si="31"/>
        <v>124985.00000000001</v>
      </c>
    </row>
    <row r="487" spans="1:20" x14ac:dyDescent="0.35">
      <c r="A487" t="s">
        <v>1312</v>
      </c>
      <c r="B487" t="s">
        <v>1313</v>
      </c>
      <c r="C487" t="s">
        <v>29</v>
      </c>
      <c r="D487" t="s">
        <v>57</v>
      </c>
      <c r="E487" t="s">
        <v>62</v>
      </c>
      <c r="F487" t="s">
        <v>72</v>
      </c>
      <c r="G487">
        <v>2022</v>
      </c>
      <c r="H487" t="s">
        <v>1130</v>
      </c>
      <c r="I487" t="s">
        <v>111</v>
      </c>
      <c r="J487" s="5">
        <v>500000</v>
      </c>
      <c r="N487" s="6">
        <v>0</v>
      </c>
      <c r="O487" s="6">
        <v>0</v>
      </c>
      <c r="P487" s="6">
        <v>0</v>
      </c>
      <c r="Q487" s="5">
        <f t="shared" si="28"/>
        <v>0</v>
      </c>
      <c r="R487" s="5">
        <f t="shared" si="29"/>
        <v>0</v>
      </c>
      <c r="S487" s="5">
        <f t="shared" si="30"/>
        <v>0</v>
      </c>
      <c r="T487" s="7">
        <f t="shared" si="31"/>
        <v>0</v>
      </c>
    </row>
    <row r="488" spans="1:20" x14ac:dyDescent="0.35">
      <c r="A488" t="s">
        <v>1314</v>
      </c>
      <c r="B488" t="s">
        <v>1315</v>
      </c>
      <c r="C488" t="s">
        <v>29</v>
      </c>
      <c r="D488" t="s">
        <v>57</v>
      </c>
      <c r="E488" t="s">
        <v>64</v>
      </c>
      <c r="F488" t="s">
        <v>87</v>
      </c>
      <c r="G488">
        <v>2022</v>
      </c>
      <c r="H488" t="s">
        <v>548</v>
      </c>
      <c r="I488" t="s">
        <v>111</v>
      </c>
      <c r="J488" s="5">
        <v>250000</v>
      </c>
      <c r="N488" s="6">
        <v>0</v>
      </c>
      <c r="O488" s="6">
        <v>0</v>
      </c>
      <c r="P488" s="6">
        <v>0</v>
      </c>
      <c r="Q488" s="5">
        <f t="shared" si="28"/>
        <v>0</v>
      </c>
      <c r="R488" s="5">
        <f t="shared" si="29"/>
        <v>0</v>
      </c>
      <c r="S488" s="5">
        <f t="shared" si="30"/>
        <v>0</v>
      </c>
      <c r="T488" s="7">
        <f t="shared" si="31"/>
        <v>0</v>
      </c>
    </row>
    <row r="489" spans="1:20" x14ac:dyDescent="0.35">
      <c r="A489" t="s">
        <v>447</v>
      </c>
      <c r="B489" t="s">
        <v>1316</v>
      </c>
      <c r="C489" t="s">
        <v>29</v>
      </c>
      <c r="D489" t="s">
        <v>57</v>
      </c>
      <c r="E489" t="s">
        <v>63</v>
      </c>
      <c r="F489" t="s">
        <v>75</v>
      </c>
      <c r="G489">
        <v>2022</v>
      </c>
      <c r="H489" t="s">
        <v>783</v>
      </c>
      <c r="I489" t="s">
        <v>111</v>
      </c>
      <c r="J489" s="5">
        <v>400000</v>
      </c>
      <c r="K489" t="s">
        <v>113</v>
      </c>
      <c r="M489" t="s">
        <v>130</v>
      </c>
      <c r="N489" s="6">
        <v>0</v>
      </c>
      <c r="O489" s="6">
        <v>0.17499999999999999</v>
      </c>
      <c r="P489" s="6">
        <v>0</v>
      </c>
      <c r="Q489" s="5">
        <f t="shared" si="28"/>
        <v>0</v>
      </c>
      <c r="R489" s="5">
        <f t="shared" si="29"/>
        <v>70000</v>
      </c>
      <c r="S489" s="5">
        <f t="shared" si="30"/>
        <v>0</v>
      </c>
      <c r="T489" s="7">
        <f t="shared" si="31"/>
        <v>70000</v>
      </c>
    </row>
    <row r="490" spans="1:20" x14ac:dyDescent="0.35">
      <c r="A490" t="s">
        <v>448</v>
      </c>
      <c r="B490" t="s">
        <v>1317</v>
      </c>
      <c r="C490" t="s">
        <v>29</v>
      </c>
      <c r="D490" t="s">
        <v>57</v>
      </c>
      <c r="E490" t="s">
        <v>65</v>
      </c>
      <c r="F490" t="s">
        <v>90</v>
      </c>
      <c r="G490">
        <v>2022</v>
      </c>
      <c r="H490" t="s">
        <v>951</v>
      </c>
      <c r="I490" t="s">
        <v>111</v>
      </c>
      <c r="J490" s="5">
        <v>400000</v>
      </c>
      <c r="K490" t="s">
        <v>115</v>
      </c>
      <c r="L490" t="s">
        <v>117</v>
      </c>
      <c r="M490" t="s">
        <v>127</v>
      </c>
      <c r="N490" s="6">
        <v>0</v>
      </c>
      <c r="O490" s="6">
        <v>0</v>
      </c>
      <c r="P490" s="6">
        <v>1</v>
      </c>
      <c r="Q490" s="5">
        <f t="shared" si="28"/>
        <v>0</v>
      </c>
      <c r="R490" s="5">
        <f t="shared" si="29"/>
        <v>0</v>
      </c>
      <c r="S490" s="5">
        <f t="shared" si="30"/>
        <v>400000</v>
      </c>
      <c r="T490" s="7">
        <f t="shared" si="31"/>
        <v>400000</v>
      </c>
    </row>
    <row r="491" spans="1:20" x14ac:dyDescent="0.35">
      <c r="A491" t="s">
        <v>1318</v>
      </c>
      <c r="B491" t="s">
        <v>1319</v>
      </c>
      <c r="C491" t="s">
        <v>29</v>
      </c>
      <c r="D491" t="s">
        <v>57</v>
      </c>
      <c r="E491" t="s">
        <v>64</v>
      </c>
      <c r="F491" t="s">
        <v>91</v>
      </c>
      <c r="G491">
        <v>2022</v>
      </c>
      <c r="H491" t="s">
        <v>592</v>
      </c>
      <c r="I491" t="s">
        <v>111</v>
      </c>
      <c r="J491" s="5">
        <v>400000</v>
      </c>
      <c r="N491" s="6">
        <v>0</v>
      </c>
      <c r="O491" s="6">
        <v>0</v>
      </c>
      <c r="P491" s="6">
        <v>0</v>
      </c>
      <c r="Q491" s="5">
        <f t="shared" si="28"/>
        <v>0</v>
      </c>
      <c r="R491" s="5">
        <f t="shared" si="29"/>
        <v>0</v>
      </c>
      <c r="S491" s="5">
        <f t="shared" si="30"/>
        <v>0</v>
      </c>
      <c r="T491" s="7">
        <f t="shared" si="31"/>
        <v>0</v>
      </c>
    </row>
    <row r="492" spans="1:20" x14ac:dyDescent="0.35">
      <c r="A492" t="s">
        <v>449</v>
      </c>
      <c r="B492" t="s">
        <v>1320</v>
      </c>
      <c r="C492" t="s">
        <v>29</v>
      </c>
      <c r="D492" t="s">
        <v>57</v>
      </c>
      <c r="E492" t="s">
        <v>62</v>
      </c>
      <c r="F492" t="s">
        <v>1321</v>
      </c>
      <c r="G492">
        <v>2022</v>
      </c>
      <c r="H492" t="s">
        <v>605</v>
      </c>
      <c r="I492" t="s">
        <v>111</v>
      </c>
      <c r="J492" s="5">
        <v>900000</v>
      </c>
      <c r="K492" t="s">
        <v>114</v>
      </c>
      <c r="L492" t="s">
        <v>116</v>
      </c>
      <c r="N492" s="6">
        <v>0.9</v>
      </c>
      <c r="O492" s="6">
        <v>0</v>
      </c>
      <c r="P492" s="6">
        <v>0</v>
      </c>
      <c r="Q492" s="5">
        <f t="shared" si="28"/>
        <v>810000</v>
      </c>
      <c r="R492" s="5">
        <f t="shared" si="29"/>
        <v>0</v>
      </c>
      <c r="S492" s="5">
        <f t="shared" si="30"/>
        <v>0</v>
      </c>
      <c r="T492" s="7">
        <f t="shared" si="31"/>
        <v>810000</v>
      </c>
    </row>
    <row r="493" spans="1:20" x14ac:dyDescent="0.35">
      <c r="A493" t="s">
        <v>1322</v>
      </c>
      <c r="B493" t="s">
        <v>1323</v>
      </c>
      <c r="C493" t="s">
        <v>29</v>
      </c>
      <c r="D493" t="s">
        <v>57</v>
      </c>
      <c r="E493" t="s">
        <v>64</v>
      </c>
      <c r="F493" t="s">
        <v>77</v>
      </c>
      <c r="G493">
        <v>2022</v>
      </c>
      <c r="H493" t="s">
        <v>541</v>
      </c>
      <c r="I493" t="s">
        <v>111</v>
      </c>
      <c r="J493" s="5">
        <v>300000</v>
      </c>
      <c r="N493" s="6">
        <v>0</v>
      </c>
      <c r="O493" s="6">
        <v>0</v>
      </c>
      <c r="P493" s="6">
        <v>0</v>
      </c>
      <c r="Q493" s="5">
        <f t="shared" si="28"/>
        <v>0</v>
      </c>
      <c r="R493" s="5">
        <f t="shared" si="29"/>
        <v>0</v>
      </c>
      <c r="S493" s="5">
        <f t="shared" si="30"/>
        <v>0</v>
      </c>
      <c r="T493" s="7">
        <f t="shared" si="31"/>
        <v>0</v>
      </c>
    </row>
    <row r="494" spans="1:20" x14ac:dyDescent="0.35">
      <c r="A494" t="s">
        <v>1324</v>
      </c>
      <c r="B494" t="s">
        <v>1325</v>
      </c>
      <c r="C494" t="s">
        <v>29</v>
      </c>
      <c r="D494" t="s">
        <v>57</v>
      </c>
      <c r="E494" t="s">
        <v>64</v>
      </c>
      <c r="F494" t="s">
        <v>86</v>
      </c>
      <c r="G494">
        <v>2022</v>
      </c>
      <c r="H494" t="s">
        <v>631</v>
      </c>
      <c r="I494" t="s">
        <v>111</v>
      </c>
      <c r="J494" s="5">
        <v>235000</v>
      </c>
      <c r="N494" s="6">
        <v>0</v>
      </c>
      <c r="O494" s="6">
        <v>0</v>
      </c>
      <c r="P494" s="6">
        <v>0</v>
      </c>
      <c r="Q494" s="5">
        <f t="shared" si="28"/>
        <v>0</v>
      </c>
      <c r="R494" s="5">
        <f t="shared" si="29"/>
        <v>0</v>
      </c>
      <c r="S494" s="5">
        <f t="shared" si="30"/>
        <v>0</v>
      </c>
      <c r="T494" s="7">
        <f t="shared" si="31"/>
        <v>0</v>
      </c>
    </row>
    <row r="495" spans="1:20" x14ac:dyDescent="0.35">
      <c r="A495" t="s">
        <v>1326</v>
      </c>
      <c r="B495" t="s">
        <v>1327</v>
      </c>
      <c r="C495" t="s">
        <v>29</v>
      </c>
      <c r="D495" t="s">
        <v>57</v>
      </c>
      <c r="E495" t="s">
        <v>64</v>
      </c>
      <c r="F495" t="s">
        <v>77</v>
      </c>
      <c r="G495">
        <v>2022</v>
      </c>
      <c r="H495" t="s">
        <v>976</v>
      </c>
      <c r="I495" t="s">
        <v>111</v>
      </c>
      <c r="J495" s="5">
        <v>200000</v>
      </c>
      <c r="N495" s="6">
        <v>0</v>
      </c>
      <c r="O495" s="6">
        <v>0</v>
      </c>
      <c r="P495" s="6">
        <v>0</v>
      </c>
      <c r="Q495" s="5">
        <f t="shared" si="28"/>
        <v>0</v>
      </c>
      <c r="R495" s="5">
        <f t="shared" si="29"/>
        <v>0</v>
      </c>
      <c r="S495" s="5">
        <f t="shared" si="30"/>
        <v>0</v>
      </c>
      <c r="T495" s="7">
        <f t="shared" si="31"/>
        <v>0</v>
      </c>
    </row>
    <row r="496" spans="1:20" x14ac:dyDescent="0.35">
      <c r="A496" t="s">
        <v>1328</v>
      </c>
      <c r="B496" t="s">
        <v>1329</v>
      </c>
      <c r="C496" t="s">
        <v>29</v>
      </c>
      <c r="D496" t="s">
        <v>57</v>
      </c>
      <c r="E496" t="s">
        <v>64</v>
      </c>
      <c r="F496" t="s">
        <v>77</v>
      </c>
      <c r="G496">
        <v>2022</v>
      </c>
      <c r="H496" t="s">
        <v>541</v>
      </c>
      <c r="I496" t="s">
        <v>111</v>
      </c>
      <c r="J496" s="5">
        <v>250000</v>
      </c>
      <c r="N496" s="6">
        <v>0</v>
      </c>
      <c r="O496" s="6">
        <v>0</v>
      </c>
      <c r="P496" s="6">
        <v>0</v>
      </c>
      <c r="Q496" s="5">
        <f t="shared" si="28"/>
        <v>0</v>
      </c>
      <c r="R496" s="5">
        <f t="shared" si="29"/>
        <v>0</v>
      </c>
      <c r="S496" s="5">
        <f t="shared" si="30"/>
        <v>0</v>
      </c>
      <c r="T496" s="7">
        <f t="shared" si="31"/>
        <v>0</v>
      </c>
    </row>
    <row r="497" spans="1:20" x14ac:dyDescent="0.35">
      <c r="A497" t="s">
        <v>1330</v>
      </c>
      <c r="B497" t="s">
        <v>1331</v>
      </c>
      <c r="C497" t="s">
        <v>29</v>
      </c>
      <c r="D497" t="s">
        <v>57</v>
      </c>
      <c r="E497" t="s">
        <v>62</v>
      </c>
      <c r="F497" t="s">
        <v>72</v>
      </c>
      <c r="G497">
        <v>2022</v>
      </c>
      <c r="H497" t="s">
        <v>961</v>
      </c>
      <c r="I497" t="s">
        <v>111</v>
      </c>
      <c r="J497" s="5">
        <v>657000</v>
      </c>
      <c r="N497" s="6">
        <v>0</v>
      </c>
      <c r="O497" s="6">
        <v>0</v>
      </c>
      <c r="P497" s="6">
        <v>0</v>
      </c>
      <c r="Q497" s="5">
        <f t="shared" si="28"/>
        <v>0</v>
      </c>
      <c r="R497" s="5">
        <f t="shared" si="29"/>
        <v>0</v>
      </c>
      <c r="S497" s="5">
        <f t="shared" si="30"/>
        <v>0</v>
      </c>
      <c r="T497" s="7">
        <f t="shared" si="31"/>
        <v>0</v>
      </c>
    </row>
    <row r="498" spans="1:20" x14ac:dyDescent="0.35">
      <c r="A498" t="s">
        <v>1332</v>
      </c>
      <c r="B498" t="s">
        <v>1333</v>
      </c>
      <c r="C498" t="s">
        <v>29</v>
      </c>
      <c r="D498" t="s">
        <v>57</v>
      </c>
      <c r="E498" t="s">
        <v>62</v>
      </c>
      <c r="F498" t="s">
        <v>72</v>
      </c>
      <c r="G498">
        <v>2022</v>
      </c>
      <c r="H498" t="s">
        <v>1088</v>
      </c>
      <c r="I498" t="s">
        <v>111</v>
      </c>
      <c r="J498" s="5">
        <v>250000</v>
      </c>
      <c r="N498" s="6">
        <v>0</v>
      </c>
      <c r="O498" s="6">
        <v>0</v>
      </c>
      <c r="P498" s="6">
        <v>0</v>
      </c>
      <c r="Q498" s="5">
        <f t="shared" si="28"/>
        <v>0</v>
      </c>
      <c r="R498" s="5">
        <f t="shared" si="29"/>
        <v>0</v>
      </c>
      <c r="S498" s="5">
        <f t="shared" si="30"/>
        <v>0</v>
      </c>
      <c r="T498" s="7">
        <f t="shared" si="31"/>
        <v>0</v>
      </c>
    </row>
    <row r="499" spans="1:20" x14ac:dyDescent="0.35">
      <c r="A499" t="s">
        <v>1334</v>
      </c>
      <c r="B499" t="s">
        <v>1335</v>
      </c>
      <c r="C499" t="s">
        <v>29</v>
      </c>
      <c r="D499" t="s">
        <v>57</v>
      </c>
      <c r="E499" t="s">
        <v>64</v>
      </c>
      <c r="F499" t="s">
        <v>87</v>
      </c>
      <c r="G499">
        <v>2022</v>
      </c>
      <c r="H499" t="s">
        <v>1336</v>
      </c>
      <c r="I499" t="s">
        <v>111</v>
      </c>
      <c r="J499" s="5">
        <v>120000</v>
      </c>
      <c r="N499" s="6">
        <v>0</v>
      </c>
      <c r="O499" s="6">
        <v>0</v>
      </c>
      <c r="P499" s="6">
        <v>0</v>
      </c>
      <c r="Q499" s="5">
        <f t="shared" si="28"/>
        <v>0</v>
      </c>
      <c r="R499" s="5">
        <f t="shared" si="29"/>
        <v>0</v>
      </c>
      <c r="S499" s="5">
        <f t="shared" si="30"/>
        <v>0</v>
      </c>
      <c r="T499" s="7">
        <f t="shared" si="31"/>
        <v>0</v>
      </c>
    </row>
    <row r="500" spans="1:20" x14ac:dyDescent="0.35">
      <c r="A500" t="s">
        <v>450</v>
      </c>
      <c r="B500" t="s">
        <v>1337</v>
      </c>
      <c r="C500" t="s">
        <v>29</v>
      </c>
      <c r="D500" t="s">
        <v>57</v>
      </c>
      <c r="E500" t="s">
        <v>64</v>
      </c>
      <c r="F500" t="s">
        <v>77</v>
      </c>
      <c r="G500">
        <v>2022</v>
      </c>
      <c r="H500" t="s">
        <v>701</v>
      </c>
      <c r="I500" t="s">
        <v>111</v>
      </c>
      <c r="J500" s="5">
        <v>300000</v>
      </c>
      <c r="K500" t="s">
        <v>115</v>
      </c>
      <c r="L500" t="s">
        <v>117</v>
      </c>
      <c r="M500" t="s">
        <v>130</v>
      </c>
      <c r="N500" s="6">
        <v>0</v>
      </c>
      <c r="O500" s="6">
        <v>0</v>
      </c>
      <c r="P500" s="6">
        <v>1</v>
      </c>
      <c r="Q500" s="5">
        <f t="shared" si="28"/>
        <v>0</v>
      </c>
      <c r="R500" s="5">
        <f t="shared" si="29"/>
        <v>0</v>
      </c>
      <c r="S500" s="5">
        <f t="shared" si="30"/>
        <v>300000</v>
      </c>
      <c r="T500" s="7">
        <f t="shared" si="31"/>
        <v>300000</v>
      </c>
    </row>
    <row r="501" spans="1:20" x14ac:dyDescent="0.35">
      <c r="A501" t="s">
        <v>451</v>
      </c>
      <c r="B501" t="s">
        <v>1338</v>
      </c>
      <c r="C501" t="s">
        <v>29</v>
      </c>
      <c r="D501" t="s">
        <v>57</v>
      </c>
      <c r="E501" t="s">
        <v>62</v>
      </c>
      <c r="F501" t="s">
        <v>81</v>
      </c>
      <c r="G501">
        <v>2022</v>
      </c>
      <c r="H501" t="s">
        <v>574</v>
      </c>
      <c r="I501" t="s">
        <v>111</v>
      </c>
      <c r="J501" s="5">
        <v>600000</v>
      </c>
      <c r="K501" t="s">
        <v>114</v>
      </c>
      <c r="L501" t="s">
        <v>135</v>
      </c>
      <c r="N501" s="6">
        <v>0.57999999999999996</v>
      </c>
      <c r="O501" s="6">
        <v>0</v>
      </c>
      <c r="P501" s="6">
        <v>0</v>
      </c>
      <c r="Q501" s="5">
        <f t="shared" si="28"/>
        <v>348000</v>
      </c>
      <c r="R501" s="5">
        <f t="shared" si="29"/>
        <v>0</v>
      </c>
      <c r="S501" s="5">
        <f t="shared" si="30"/>
        <v>0</v>
      </c>
      <c r="T501" s="7">
        <f t="shared" si="31"/>
        <v>348000</v>
      </c>
    </row>
    <row r="502" spans="1:20" x14ac:dyDescent="0.35">
      <c r="A502" t="s">
        <v>1339</v>
      </c>
      <c r="B502" t="s">
        <v>1340</v>
      </c>
      <c r="C502" t="s">
        <v>29</v>
      </c>
      <c r="D502" t="s">
        <v>57</v>
      </c>
      <c r="E502" t="s">
        <v>62</v>
      </c>
      <c r="F502" t="s">
        <v>72</v>
      </c>
      <c r="G502">
        <v>2022</v>
      </c>
      <c r="H502" t="s">
        <v>800</v>
      </c>
      <c r="I502" t="s">
        <v>111</v>
      </c>
      <c r="J502" s="5">
        <v>200000</v>
      </c>
      <c r="N502" s="6">
        <v>0</v>
      </c>
      <c r="O502" s="6">
        <v>0</v>
      </c>
      <c r="P502" s="6">
        <v>0</v>
      </c>
      <c r="Q502" s="5">
        <f t="shared" si="28"/>
        <v>0</v>
      </c>
      <c r="R502" s="5">
        <f t="shared" si="29"/>
        <v>0</v>
      </c>
      <c r="S502" s="5">
        <f t="shared" si="30"/>
        <v>0</v>
      </c>
      <c r="T502" s="7">
        <f t="shared" si="31"/>
        <v>0</v>
      </c>
    </row>
    <row r="503" spans="1:20" x14ac:dyDescent="0.35">
      <c r="A503" t="s">
        <v>452</v>
      </c>
      <c r="B503" t="s">
        <v>1341</v>
      </c>
      <c r="C503" t="s">
        <v>29</v>
      </c>
      <c r="D503" t="s">
        <v>57</v>
      </c>
      <c r="E503" t="s">
        <v>63</v>
      </c>
      <c r="F503" t="s">
        <v>73</v>
      </c>
      <c r="G503">
        <v>2022</v>
      </c>
      <c r="H503" t="s">
        <v>567</v>
      </c>
      <c r="I503" t="s">
        <v>111</v>
      </c>
      <c r="J503" s="5">
        <v>270000</v>
      </c>
      <c r="K503" t="s">
        <v>114</v>
      </c>
      <c r="L503" t="s">
        <v>136</v>
      </c>
      <c r="N503" s="6">
        <v>0.25</v>
      </c>
      <c r="O503" s="6">
        <v>0</v>
      </c>
      <c r="P503" s="6">
        <v>0</v>
      </c>
      <c r="Q503" s="5">
        <f t="shared" si="28"/>
        <v>67500</v>
      </c>
      <c r="R503" s="5">
        <f t="shared" si="29"/>
        <v>0</v>
      </c>
      <c r="S503" s="5">
        <f t="shared" si="30"/>
        <v>0</v>
      </c>
      <c r="T503" s="7">
        <f t="shared" si="31"/>
        <v>67500</v>
      </c>
    </row>
    <row r="504" spans="1:20" x14ac:dyDescent="0.35">
      <c r="A504" t="s">
        <v>1342</v>
      </c>
      <c r="B504" t="s">
        <v>1343</v>
      </c>
      <c r="C504" t="s">
        <v>29</v>
      </c>
      <c r="D504" t="s">
        <v>57</v>
      </c>
      <c r="E504" t="s">
        <v>64</v>
      </c>
      <c r="F504" t="s">
        <v>74</v>
      </c>
      <c r="G504">
        <v>2022</v>
      </c>
      <c r="H504" t="s">
        <v>574</v>
      </c>
      <c r="I504" t="s">
        <v>111</v>
      </c>
      <c r="J504" s="5">
        <v>250000</v>
      </c>
      <c r="N504" s="6">
        <v>0</v>
      </c>
      <c r="O504" s="6">
        <v>0</v>
      </c>
      <c r="P504" s="6">
        <v>0</v>
      </c>
      <c r="Q504" s="5">
        <f t="shared" si="28"/>
        <v>0</v>
      </c>
      <c r="R504" s="5">
        <f t="shared" si="29"/>
        <v>0</v>
      </c>
      <c r="S504" s="5">
        <f t="shared" si="30"/>
        <v>0</v>
      </c>
      <c r="T504" s="7">
        <f t="shared" si="31"/>
        <v>0</v>
      </c>
    </row>
    <row r="505" spans="1:20" x14ac:dyDescent="0.35">
      <c r="A505" t="s">
        <v>453</v>
      </c>
      <c r="B505" t="s">
        <v>1344</v>
      </c>
      <c r="C505" t="s">
        <v>29</v>
      </c>
      <c r="D505" t="s">
        <v>57</v>
      </c>
      <c r="E505" t="s">
        <v>62</v>
      </c>
      <c r="F505" t="s">
        <v>72</v>
      </c>
      <c r="G505">
        <v>2022</v>
      </c>
      <c r="H505" t="s">
        <v>1345</v>
      </c>
      <c r="I505" t="s">
        <v>111</v>
      </c>
      <c r="J505" s="5">
        <v>150000</v>
      </c>
      <c r="K505" t="s">
        <v>113</v>
      </c>
      <c r="M505" t="s">
        <v>129</v>
      </c>
      <c r="N505" s="6">
        <v>0</v>
      </c>
      <c r="O505" s="6">
        <v>0.66</v>
      </c>
      <c r="P505" s="6">
        <v>0</v>
      </c>
      <c r="Q505" s="5">
        <f t="shared" si="28"/>
        <v>0</v>
      </c>
      <c r="R505" s="5">
        <f t="shared" si="29"/>
        <v>99000</v>
      </c>
      <c r="S505" s="5">
        <f t="shared" si="30"/>
        <v>0</v>
      </c>
      <c r="T505" s="7">
        <f t="shared" si="31"/>
        <v>99000</v>
      </c>
    </row>
    <row r="506" spans="1:20" x14ac:dyDescent="0.35">
      <c r="A506" t="s">
        <v>454</v>
      </c>
      <c r="B506" t="s">
        <v>1346</v>
      </c>
      <c r="C506" t="s">
        <v>29</v>
      </c>
      <c r="D506" t="s">
        <v>57</v>
      </c>
      <c r="E506" t="s">
        <v>62</v>
      </c>
      <c r="F506" t="s">
        <v>72</v>
      </c>
      <c r="G506">
        <v>2022</v>
      </c>
      <c r="H506" t="s">
        <v>1148</v>
      </c>
      <c r="I506" t="s">
        <v>111</v>
      </c>
      <c r="J506" s="5">
        <v>150000</v>
      </c>
      <c r="K506" t="s">
        <v>115</v>
      </c>
      <c r="L506" t="s">
        <v>112</v>
      </c>
      <c r="M506" t="s">
        <v>129</v>
      </c>
      <c r="N506" s="6">
        <v>0</v>
      </c>
      <c r="O506" s="6">
        <v>0</v>
      </c>
      <c r="P506" s="6">
        <v>0.5</v>
      </c>
      <c r="Q506" s="5">
        <f t="shared" si="28"/>
        <v>0</v>
      </c>
      <c r="R506" s="5">
        <f t="shared" si="29"/>
        <v>0</v>
      </c>
      <c r="S506" s="5">
        <f t="shared" si="30"/>
        <v>75000</v>
      </c>
      <c r="T506" s="7">
        <f t="shared" si="31"/>
        <v>75000</v>
      </c>
    </row>
    <row r="507" spans="1:20" x14ac:dyDescent="0.35">
      <c r="A507" t="s">
        <v>1347</v>
      </c>
      <c r="B507" t="s">
        <v>1348</v>
      </c>
      <c r="C507" t="s">
        <v>29</v>
      </c>
      <c r="D507" t="s">
        <v>57</v>
      </c>
      <c r="E507" t="s">
        <v>67</v>
      </c>
      <c r="F507" t="s">
        <v>109</v>
      </c>
      <c r="G507">
        <v>2022</v>
      </c>
      <c r="H507" t="s">
        <v>780</v>
      </c>
      <c r="I507" t="s">
        <v>111</v>
      </c>
      <c r="J507" s="5">
        <v>500000</v>
      </c>
      <c r="N507" s="6">
        <v>0</v>
      </c>
      <c r="O507" s="6">
        <v>0</v>
      </c>
      <c r="P507" s="6">
        <v>0</v>
      </c>
      <c r="Q507" s="5">
        <f t="shared" si="28"/>
        <v>0</v>
      </c>
      <c r="R507" s="5">
        <f t="shared" si="29"/>
        <v>0</v>
      </c>
      <c r="S507" s="5">
        <f t="shared" si="30"/>
        <v>0</v>
      </c>
      <c r="T507" s="7">
        <f t="shared" si="31"/>
        <v>0</v>
      </c>
    </row>
    <row r="508" spans="1:20" x14ac:dyDescent="0.35">
      <c r="A508" t="s">
        <v>1349</v>
      </c>
      <c r="B508" t="s">
        <v>1350</v>
      </c>
      <c r="C508" t="s">
        <v>29</v>
      </c>
      <c r="D508" t="s">
        <v>57</v>
      </c>
      <c r="E508" t="s">
        <v>63</v>
      </c>
      <c r="F508" t="s">
        <v>89</v>
      </c>
      <c r="G508">
        <v>2022</v>
      </c>
      <c r="H508" t="s">
        <v>658</v>
      </c>
      <c r="I508" t="s">
        <v>111</v>
      </c>
      <c r="J508" s="5">
        <v>100000</v>
      </c>
      <c r="N508" s="6">
        <v>0</v>
      </c>
      <c r="O508" s="6">
        <v>0</v>
      </c>
      <c r="P508" s="6">
        <v>0</v>
      </c>
      <c r="Q508" s="5">
        <f t="shared" si="28"/>
        <v>0</v>
      </c>
      <c r="R508" s="5">
        <f t="shared" si="29"/>
        <v>0</v>
      </c>
      <c r="S508" s="5">
        <f t="shared" si="30"/>
        <v>0</v>
      </c>
      <c r="T508" s="7">
        <f t="shared" si="31"/>
        <v>0</v>
      </c>
    </row>
    <row r="509" spans="1:20" x14ac:dyDescent="0.35">
      <c r="A509" t="s">
        <v>455</v>
      </c>
      <c r="B509" t="s">
        <v>1351</v>
      </c>
      <c r="C509" t="s">
        <v>29</v>
      </c>
      <c r="D509" t="s">
        <v>57</v>
      </c>
      <c r="E509" t="s">
        <v>62</v>
      </c>
      <c r="F509" t="s">
        <v>81</v>
      </c>
      <c r="G509">
        <v>2022</v>
      </c>
      <c r="H509" t="s">
        <v>515</v>
      </c>
      <c r="I509" t="s">
        <v>111</v>
      </c>
      <c r="J509" s="5">
        <v>200000</v>
      </c>
      <c r="K509" t="s">
        <v>114</v>
      </c>
      <c r="L509" t="s">
        <v>117</v>
      </c>
      <c r="N509" s="6">
        <v>1</v>
      </c>
      <c r="O509" s="6">
        <v>0</v>
      </c>
      <c r="P509" s="6">
        <v>0</v>
      </c>
      <c r="Q509" s="5">
        <f t="shared" si="28"/>
        <v>200000</v>
      </c>
      <c r="R509" s="5">
        <f t="shared" si="29"/>
        <v>0</v>
      </c>
      <c r="S509" s="5">
        <f t="shared" si="30"/>
        <v>0</v>
      </c>
      <c r="T509" s="7">
        <f t="shared" si="31"/>
        <v>200000</v>
      </c>
    </row>
    <row r="510" spans="1:20" x14ac:dyDescent="0.35">
      <c r="A510" t="s">
        <v>1352</v>
      </c>
      <c r="B510" t="s">
        <v>1353</v>
      </c>
      <c r="C510" t="s">
        <v>29</v>
      </c>
      <c r="D510" t="s">
        <v>57</v>
      </c>
      <c r="E510" t="s">
        <v>63</v>
      </c>
      <c r="F510" t="s">
        <v>89</v>
      </c>
      <c r="G510">
        <v>2022</v>
      </c>
      <c r="H510" t="s">
        <v>528</v>
      </c>
      <c r="I510" t="s">
        <v>111</v>
      </c>
      <c r="J510" s="5">
        <v>100000</v>
      </c>
      <c r="N510" s="6">
        <v>0</v>
      </c>
      <c r="O510" s="6">
        <v>0</v>
      </c>
      <c r="P510" s="6">
        <v>0</v>
      </c>
      <c r="Q510" s="5">
        <f t="shared" si="28"/>
        <v>0</v>
      </c>
      <c r="R510" s="5">
        <f t="shared" si="29"/>
        <v>0</v>
      </c>
      <c r="S510" s="5">
        <f t="shared" si="30"/>
        <v>0</v>
      </c>
      <c r="T510" s="7">
        <f t="shared" si="31"/>
        <v>0</v>
      </c>
    </row>
    <row r="511" spans="1:20" x14ac:dyDescent="0.35">
      <c r="A511" t="s">
        <v>1354</v>
      </c>
      <c r="B511" t="s">
        <v>1355</v>
      </c>
      <c r="C511" t="s">
        <v>29</v>
      </c>
      <c r="D511" t="s">
        <v>57</v>
      </c>
      <c r="E511" t="s">
        <v>63</v>
      </c>
      <c r="F511" t="s">
        <v>89</v>
      </c>
      <c r="G511">
        <v>2022</v>
      </c>
      <c r="H511" t="s">
        <v>641</v>
      </c>
      <c r="I511" t="s">
        <v>111</v>
      </c>
      <c r="J511" s="5">
        <v>100000</v>
      </c>
      <c r="N511" s="6">
        <v>0</v>
      </c>
      <c r="O511" s="6">
        <v>0</v>
      </c>
      <c r="P511" s="6">
        <v>0</v>
      </c>
      <c r="Q511" s="5">
        <f t="shared" si="28"/>
        <v>0</v>
      </c>
      <c r="R511" s="5">
        <f t="shared" si="29"/>
        <v>0</v>
      </c>
      <c r="S511" s="5">
        <f t="shared" si="30"/>
        <v>0</v>
      </c>
      <c r="T511" s="7">
        <f t="shared" si="31"/>
        <v>0</v>
      </c>
    </row>
    <row r="512" spans="1:20" x14ac:dyDescent="0.35">
      <c r="A512" t="s">
        <v>456</v>
      </c>
      <c r="B512" t="s">
        <v>1356</v>
      </c>
      <c r="C512" t="s">
        <v>29</v>
      </c>
      <c r="D512" t="s">
        <v>57</v>
      </c>
      <c r="E512" t="s">
        <v>62</v>
      </c>
      <c r="F512" t="s">
        <v>81</v>
      </c>
      <c r="G512">
        <v>2022</v>
      </c>
      <c r="H512" t="s">
        <v>860</v>
      </c>
      <c r="I512" t="s">
        <v>111</v>
      </c>
      <c r="J512" s="5">
        <v>449375</v>
      </c>
      <c r="K512" t="s">
        <v>114</v>
      </c>
      <c r="L512" t="s">
        <v>135</v>
      </c>
      <c r="N512" s="6">
        <v>1</v>
      </c>
      <c r="O512" s="6">
        <v>0</v>
      </c>
      <c r="P512" s="6">
        <v>0</v>
      </c>
      <c r="Q512" s="5">
        <f t="shared" si="28"/>
        <v>449375</v>
      </c>
      <c r="R512" s="5">
        <f t="shared" si="29"/>
        <v>0</v>
      </c>
      <c r="S512" s="5">
        <f t="shared" si="30"/>
        <v>0</v>
      </c>
      <c r="T512" s="7">
        <f t="shared" si="31"/>
        <v>449375</v>
      </c>
    </row>
    <row r="513" spans="1:20" x14ac:dyDescent="0.35">
      <c r="A513" t="s">
        <v>1357</v>
      </c>
      <c r="B513" t="s">
        <v>1358</v>
      </c>
      <c r="C513" t="s">
        <v>29</v>
      </c>
      <c r="D513" t="s">
        <v>57</v>
      </c>
      <c r="E513" t="s">
        <v>62</v>
      </c>
      <c r="F513" t="s">
        <v>1321</v>
      </c>
      <c r="G513">
        <v>2022</v>
      </c>
      <c r="H513" t="s">
        <v>651</v>
      </c>
      <c r="I513" t="s">
        <v>111</v>
      </c>
      <c r="J513" s="5">
        <v>770000</v>
      </c>
      <c r="N513" s="6">
        <v>0</v>
      </c>
      <c r="O513" s="6">
        <v>0</v>
      </c>
      <c r="P513" s="6">
        <v>0</v>
      </c>
      <c r="Q513" s="5">
        <f t="shared" si="28"/>
        <v>0</v>
      </c>
      <c r="R513" s="5">
        <f t="shared" si="29"/>
        <v>0</v>
      </c>
      <c r="S513" s="5">
        <f t="shared" si="30"/>
        <v>0</v>
      </c>
      <c r="T513" s="7">
        <f t="shared" si="31"/>
        <v>0</v>
      </c>
    </row>
    <row r="514" spans="1:20" x14ac:dyDescent="0.35">
      <c r="A514" t="s">
        <v>457</v>
      </c>
      <c r="B514" t="s">
        <v>1359</v>
      </c>
      <c r="C514" t="s">
        <v>29</v>
      </c>
      <c r="D514" t="s">
        <v>57</v>
      </c>
      <c r="E514" t="s">
        <v>63</v>
      </c>
      <c r="F514" t="s">
        <v>73</v>
      </c>
      <c r="G514">
        <v>2022</v>
      </c>
      <c r="H514" t="s">
        <v>665</v>
      </c>
      <c r="I514" t="s">
        <v>111</v>
      </c>
      <c r="J514" s="5">
        <v>400000</v>
      </c>
      <c r="K514" t="s">
        <v>114</v>
      </c>
      <c r="L514" t="s">
        <v>117</v>
      </c>
      <c r="N514" s="6">
        <v>1</v>
      </c>
      <c r="O514" s="6">
        <v>0</v>
      </c>
      <c r="P514" s="6">
        <v>0</v>
      </c>
      <c r="Q514" s="5">
        <f t="shared" ref="Q514:Q577" si="32">N514*J514</f>
        <v>400000</v>
      </c>
      <c r="R514" s="5">
        <f t="shared" ref="R514:R577" si="33">O514*J514</f>
        <v>0</v>
      </c>
      <c r="S514" s="5">
        <f t="shared" ref="S514:S577" si="34">P514*J514</f>
        <v>0</v>
      </c>
      <c r="T514" s="7">
        <f t="shared" ref="T514:T577" si="35">SUM(Q514:S514)</f>
        <v>400000</v>
      </c>
    </row>
    <row r="515" spans="1:20" x14ac:dyDescent="0.35">
      <c r="A515" t="s">
        <v>1360</v>
      </c>
      <c r="B515" t="s">
        <v>1361</v>
      </c>
      <c r="C515" t="s">
        <v>29</v>
      </c>
      <c r="D515" t="s">
        <v>57</v>
      </c>
      <c r="E515" t="s">
        <v>63</v>
      </c>
      <c r="F515" t="s">
        <v>89</v>
      </c>
      <c r="G515">
        <v>2022</v>
      </c>
      <c r="H515" t="s">
        <v>570</v>
      </c>
      <c r="I515" t="s">
        <v>111</v>
      </c>
      <c r="J515" s="5">
        <v>80000</v>
      </c>
      <c r="N515" s="6">
        <v>0</v>
      </c>
      <c r="O515" s="6">
        <v>0</v>
      </c>
      <c r="P515" s="6">
        <v>0</v>
      </c>
      <c r="Q515" s="5">
        <f t="shared" si="32"/>
        <v>0</v>
      </c>
      <c r="R515" s="5">
        <f t="shared" si="33"/>
        <v>0</v>
      </c>
      <c r="S515" s="5">
        <f t="shared" si="34"/>
        <v>0</v>
      </c>
      <c r="T515" s="7">
        <f t="shared" si="35"/>
        <v>0</v>
      </c>
    </row>
    <row r="516" spans="1:20" x14ac:dyDescent="0.35">
      <c r="A516" t="s">
        <v>1362</v>
      </c>
      <c r="B516" t="s">
        <v>1363</v>
      </c>
      <c r="C516" t="s">
        <v>29</v>
      </c>
      <c r="D516" t="s">
        <v>57</v>
      </c>
      <c r="E516" t="s">
        <v>65</v>
      </c>
      <c r="F516" t="s">
        <v>79</v>
      </c>
      <c r="G516">
        <v>2022</v>
      </c>
      <c r="H516" t="s">
        <v>785</v>
      </c>
      <c r="I516" t="s">
        <v>111</v>
      </c>
      <c r="J516" s="5">
        <v>500000</v>
      </c>
      <c r="N516" s="6">
        <v>0</v>
      </c>
      <c r="O516" s="6">
        <v>0</v>
      </c>
      <c r="P516" s="6">
        <v>0</v>
      </c>
      <c r="Q516" s="5">
        <f t="shared" si="32"/>
        <v>0</v>
      </c>
      <c r="R516" s="5">
        <f t="shared" si="33"/>
        <v>0</v>
      </c>
      <c r="S516" s="5">
        <f t="shared" si="34"/>
        <v>0</v>
      </c>
      <c r="T516" s="7">
        <f t="shared" si="35"/>
        <v>0</v>
      </c>
    </row>
    <row r="517" spans="1:20" x14ac:dyDescent="0.35">
      <c r="A517" t="s">
        <v>458</v>
      </c>
      <c r="B517" t="s">
        <v>1364</v>
      </c>
      <c r="C517" t="s">
        <v>29</v>
      </c>
      <c r="D517" t="s">
        <v>57</v>
      </c>
      <c r="E517" t="s">
        <v>65</v>
      </c>
      <c r="F517" t="s">
        <v>79</v>
      </c>
      <c r="G517">
        <v>2022</v>
      </c>
      <c r="H517" t="s">
        <v>703</v>
      </c>
      <c r="I517" t="s">
        <v>111</v>
      </c>
      <c r="J517" s="5">
        <v>500000</v>
      </c>
      <c r="K517" t="s">
        <v>113</v>
      </c>
      <c r="M517" t="s">
        <v>130</v>
      </c>
      <c r="N517" s="6">
        <v>0</v>
      </c>
      <c r="O517" s="6">
        <v>1</v>
      </c>
      <c r="P517" s="6">
        <v>0</v>
      </c>
      <c r="Q517" s="5">
        <f t="shared" si="32"/>
        <v>0</v>
      </c>
      <c r="R517" s="5">
        <f t="shared" si="33"/>
        <v>500000</v>
      </c>
      <c r="S517" s="5">
        <f t="shared" si="34"/>
        <v>0</v>
      </c>
      <c r="T517" s="7">
        <f t="shared" si="35"/>
        <v>500000</v>
      </c>
    </row>
    <row r="518" spans="1:20" x14ac:dyDescent="0.35">
      <c r="A518" t="s">
        <v>1365</v>
      </c>
      <c r="B518" t="s">
        <v>1366</v>
      </c>
      <c r="C518" t="s">
        <v>29</v>
      </c>
      <c r="D518" t="s">
        <v>57</v>
      </c>
      <c r="E518" t="s">
        <v>67</v>
      </c>
      <c r="F518" t="s">
        <v>84</v>
      </c>
      <c r="G518">
        <v>2022</v>
      </c>
      <c r="H518" t="s">
        <v>857</v>
      </c>
      <c r="I518" t="s">
        <v>111</v>
      </c>
      <c r="J518" s="5">
        <v>200000</v>
      </c>
      <c r="N518" s="6">
        <v>0</v>
      </c>
      <c r="O518" s="6">
        <v>0</v>
      </c>
      <c r="P518" s="6">
        <v>0</v>
      </c>
      <c r="Q518" s="5">
        <f t="shared" si="32"/>
        <v>0</v>
      </c>
      <c r="R518" s="5">
        <f t="shared" si="33"/>
        <v>0</v>
      </c>
      <c r="S518" s="5">
        <f t="shared" si="34"/>
        <v>0</v>
      </c>
      <c r="T518" s="7">
        <f t="shared" si="35"/>
        <v>0</v>
      </c>
    </row>
    <row r="519" spans="1:20" x14ac:dyDescent="0.35">
      <c r="A519" t="s">
        <v>1367</v>
      </c>
      <c r="B519" t="s">
        <v>1368</v>
      </c>
      <c r="C519" t="s">
        <v>29</v>
      </c>
      <c r="D519" t="s">
        <v>57</v>
      </c>
      <c r="E519" t="s">
        <v>62</v>
      </c>
      <c r="F519" t="s">
        <v>72</v>
      </c>
      <c r="G519">
        <v>2022</v>
      </c>
      <c r="H519" t="s">
        <v>567</v>
      </c>
      <c r="I519" t="s">
        <v>111</v>
      </c>
      <c r="J519" s="5">
        <v>300000</v>
      </c>
      <c r="N519" s="6">
        <v>0</v>
      </c>
      <c r="O519" s="6">
        <v>0</v>
      </c>
      <c r="P519" s="6">
        <v>0</v>
      </c>
      <c r="Q519" s="5">
        <f t="shared" si="32"/>
        <v>0</v>
      </c>
      <c r="R519" s="5">
        <f t="shared" si="33"/>
        <v>0</v>
      </c>
      <c r="S519" s="5">
        <f t="shared" si="34"/>
        <v>0</v>
      </c>
      <c r="T519" s="7">
        <f t="shared" si="35"/>
        <v>0</v>
      </c>
    </row>
    <row r="520" spans="1:20" x14ac:dyDescent="0.35">
      <c r="A520" t="s">
        <v>1369</v>
      </c>
      <c r="B520" t="s">
        <v>1370</v>
      </c>
      <c r="C520" t="s">
        <v>29</v>
      </c>
      <c r="D520" t="s">
        <v>57</v>
      </c>
      <c r="E520" t="s">
        <v>67</v>
      </c>
      <c r="F520" t="s">
        <v>105</v>
      </c>
      <c r="G520">
        <v>2022</v>
      </c>
      <c r="H520" t="s">
        <v>567</v>
      </c>
      <c r="I520" t="s">
        <v>111</v>
      </c>
      <c r="J520" s="5">
        <v>600000</v>
      </c>
      <c r="N520" s="6">
        <v>0</v>
      </c>
      <c r="O520" s="6">
        <v>0</v>
      </c>
      <c r="P520" s="6">
        <v>0</v>
      </c>
      <c r="Q520" s="5">
        <f t="shared" si="32"/>
        <v>0</v>
      </c>
      <c r="R520" s="5">
        <f t="shared" si="33"/>
        <v>0</v>
      </c>
      <c r="S520" s="5">
        <f t="shared" si="34"/>
        <v>0</v>
      </c>
      <c r="T520" s="7">
        <f t="shared" si="35"/>
        <v>0</v>
      </c>
    </row>
    <row r="521" spans="1:20" x14ac:dyDescent="0.35">
      <c r="A521" t="s">
        <v>1371</v>
      </c>
      <c r="B521" t="s">
        <v>1372</v>
      </c>
      <c r="C521" t="s">
        <v>29</v>
      </c>
      <c r="D521" t="s">
        <v>57</v>
      </c>
      <c r="E521" t="s">
        <v>67</v>
      </c>
      <c r="F521" t="s">
        <v>105</v>
      </c>
      <c r="G521">
        <v>2022</v>
      </c>
      <c r="H521" t="s">
        <v>697</v>
      </c>
      <c r="I521" t="s">
        <v>111</v>
      </c>
      <c r="J521" s="5">
        <v>300000</v>
      </c>
      <c r="N521" s="6">
        <v>0</v>
      </c>
      <c r="O521" s="6">
        <v>0</v>
      </c>
      <c r="P521" s="6">
        <v>0</v>
      </c>
      <c r="Q521" s="5">
        <f t="shared" si="32"/>
        <v>0</v>
      </c>
      <c r="R521" s="5">
        <f t="shared" si="33"/>
        <v>0</v>
      </c>
      <c r="S521" s="5">
        <f t="shared" si="34"/>
        <v>0</v>
      </c>
      <c r="T521" s="7">
        <f t="shared" si="35"/>
        <v>0</v>
      </c>
    </row>
    <row r="522" spans="1:20" x14ac:dyDescent="0.35">
      <c r="A522" t="s">
        <v>459</v>
      </c>
      <c r="B522" t="s">
        <v>1373</v>
      </c>
      <c r="C522" t="s">
        <v>29</v>
      </c>
      <c r="D522" t="s">
        <v>57</v>
      </c>
      <c r="E522" t="s">
        <v>67</v>
      </c>
      <c r="F522" t="s">
        <v>109</v>
      </c>
      <c r="G522">
        <v>2022</v>
      </c>
      <c r="H522" t="s">
        <v>794</v>
      </c>
      <c r="I522" t="s">
        <v>111</v>
      </c>
      <c r="J522" s="5">
        <v>700000</v>
      </c>
      <c r="K522" t="s">
        <v>115</v>
      </c>
      <c r="L522" t="s">
        <v>117</v>
      </c>
      <c r="M522" t="s">
        <v>127</v>
      </c>
      <c r="N522" s="6">
        <v>0</v>
      </c>
      <c r="O522" s="6">
        <v>0</v>
      </c>
      <c r="P522" s="6">
        <v>0.1429</v>
      </c>
      <c r="Q522" s="5">
        <f t="shared" si="32"/>
        <v>0</v>
      </c>
      <c r="R522" s="5">
        <f t="shared" si="33"/>
        <v>0</v>
      </c>
      <c r="S522" s="5">
        <f t="shared" si="34"/>
        <v>100030</v>
      </c>
      <c r="T522" s="7">
        <f t="shared" si="35"/>
        <v>100030</v>
      </c>
    </row>
    <row r="523" spans="1:20" x14ac:dyDescent="0.35">
      <c r="A523" t="s">
        <v>1374</v>
      </c>
      <c r="B523" t="s">
        <v>1375</v>
      </c>
      <c r="C523" t="s">
        <v>29</v>
      </c>
      <c r="D523" t="s">
        <v>57</v>
      </c>
      <c r="E523" t="s">
        <v>62</v>
      </c>
      <c r="F523" t="s">
        <v>72</v>
      </c>
      <c r="G523">
        <v>2022</v>
      </c>
      <c r="H523" t="s">
        <v>550</v>
      </c>
      <c r="I523" t="s">
        <v>111</v>
      </c>
      <c r="J523" s="5">
        <v>3692036</v>
      </c>
      <c r="N523" s="6">
        <v>0</v>
      </c>
      <c r="O523" s="6">
        <v>0</v>
      </c>
      <c r="P523" s="6">
        <v>0</v>
      </c>
      <c r="Q523" s="5">
        <f t="shared" si="32"/>
        <v>0</v>
      </c>
      <c r="R523" s="5">
        <f t="shared" si="33"/>
        <v>0</v>
      </c>
      <c r="S523" s="5">
        <f t="shared" si="34"/>
        <v>0</v>
      </c>
      <c r="T523" s="7">
        <f t="shared" si="35"/>
        <v>0</v>
      </c>
    </row>
    <row r="524" spans="1:20" x14ac:dyDescent="0.35">
      <c r="A524" t="s">
        <v>1376</v>
      </c>
      <c r="B524" t="s">
        <v>1377</v>
      </c>
      <c r="C524" t="s">
        <v>29</v>
      </c>
      <c r="D524" t="s">
        <v>57</v>
      </c>
      <c r="E524" t="s">
        <v>63</v>
      </c>
      <c r="F524" t="s">
        <v>89</v>
      </c>
      <c r="G524">
        <v>2022</v>
      </c>
      <c r="H524" t="s">
        <v>860</v>
      </c>
      <c r="I524" t="s">
        <v>111</v>
      </c>
      <c r="J524" s="5">
        <v>410000</v>
      </c>
      <c r="N524" s="6">
        <v>0</v>
      </c>
      <c r="O524" s="6">
        <v>0</v>
      </c>
      <c r="P524" s="6">
        <v>0</v>
      </c>
      <c r="Q524" s="5">
        <f t="shared" si="32"/>
        <v>0</v>
      </c>
      <c r="R524" s="5">
        <f t="shared" si="33"/>
        <v>0</v>
      </c>
      <c r="S524" s="5">
        <f t="shared" si="34"/>
        <v>0</v>
      </c>
      <c r="T524" s="7">
        <f t="shared" si="35"/>
        <v>0</v>
      </c>
    </row>
    <row r="525" spans="1:20" x14ac:dyDescent="0.35">
      <c r="A525" t="s">
        <v>460</v>
      </c>
      <c r="B525" t="s">
        <v>1378</v>
      </c>
      <c r="C525" t="s">
        <v>29</v>
      </c>
      <c r="D525" t="s">
        <v>57</v>
      </c>
      <c r="E525" t="s">
        <v>71</v>
      </c>
      <c r="F525" t="s">
        <v>1379</v>
      </c>
      <c r="G525">
        <v>2022</v>
      </c>
      <c r="H525" t="s">
        <v>524</v>
      </c>
      <c r="I525" t="s">
        <v>111</v>
      </c>
      <c r="J525" s="5">
        <v>300000</v>
      </c>
      <c r="K525" t="s">
        <v>115</v>
      </c>
      <c r="L525" t="s">
        <v>117</v>
      </c>
      <c r="M525" t="s">
        <v>127</v>
      </c>
      <c r="N525" s="6">
        <v>0</v>
      </c>
      <c r="O525" s="6">
        <v>0</v>
      </c>
      <c r="P525" s="6">
        <v>0.5</v>
      </c>
      <c r="Q525" s="5">
        <f t="shared" si="32"/>
        <v>0</v>
      </c>
      <c r="R525" s="5">
        <f t="shared" si="33"/>
        <v>0</v>
      </c>
      <c r="S525" s="5">
        <f t="shared" si="34"/>
        <v>150000</v>
      </c>
      <c r="T525" s="7">
        <f t="shared" si="35"/>
        <v>150000</v>
      </c>
    </row>
    <row r="526" spans="1:20" x14ac:dyDescent="0.35">
      <c r="A526" t="s">
        <v>1380</v>
      </c>
      <c r="B526" t="s">
        <v>1381</v>
      </c>
      <c r="C526" t="s">
        <v>29</v>
      </c>
      <c r="D526" t="s">
        <v>57</v>
      </c>
      <c r="E526" t="s">
        <v>64</v>
      </c>
      <c r="F526" t="s">
        <v>87</v>
      </c>
      <c r="G526">
        <v>2022</v>
      </c>
      <c r="H526" t="s">
        <v>592</v>
      </c>
      <c r="I526" t="s">
        <v>111</v>
      </c>
      <c r="J526" s="5">
        <v>750000</v>
      </c>
      <c r="N526" s="6">
        <v>0</v>
      </c>
      <c r="O526" s="6">
        <v>0</v>
      </c>
      <c r="P526" s="6">
        <v>0</v>
      </c>
      <c r="Q526" s="5">
        <f t="shared" si="32"/>
        <v>0</v>
      </c>
      <c r="R526" s="5">
        <f t="shared" si="33"/>
        <v>0</v>
      </c>
      <c r="S526" s="5">
        <f t="shared" si="34"/>
        <v>0</v>
      </c>
      <c r="T526" s="7">
        <f t="shared" si="35"/>
        <v>0</v>
      </c>
    </row>
    <row r="527" spans="1:20" x14ac:dyDescent="0.35">
      <c r="A527" t="s">
        <v>1382</v>
      </c>
      <c r="B527" t="s">
        <v>1383</v>
      </c>
      <c r="C527" t="s">
        <v>29</v>
      </c>
      <c r="D527" t="s">
        <v>57</v>
      </c>
      <c r="E527" t="s">
        <v>62</v>
      </c>
      <c r="F527" t="s">
        <v>72</v>
      </c>
      <c r="G527">
        <v>2022</v>
      </c>
      <c r="H527" t="s">
        <v>592</v>
      </c>
      <c r="I527" t="s">
        <v>111</v>
      </c>
      <c r="J527" s="5">
        <v>400000</v>
      </c>
      <c r="N527" s="6">
        <v>0</v>
      </c>
      <c r="O527" s="6">
        <v>0</v>
      </c>
      <c r="P527" s="6">
        <v>0</v>
      </c>
      <c r="Q527" s="5">
        <f t="shared" si="32"/>
        <v>0</v>
      </c>
      <c r="R527" s="5">
        <f t="shared" si="33"/>
        <v>0</v>
      </c>
      <c r="S527" s="5">
        <f t="shared" si="34"/>
        <v>0</v>
      </c>
      <c r="T527" s="7">
        <f t="shared" si="35"/>
        <v>0</v>
      </c>
    </row>
    <row r="528" spans="1:20" x14ac:dyDescent="0.35">
      <c r="A528" t="s">
        <v>1384</v>
      </c>
      <c r="B528" t="s">
        <v>1385</v>
      </c>
      <c r="C528" t="s">
        <v>29</v>
      </c>
      <c r="D528" t="s">
        <v>57</v>
      </c>
      <c r="E528" t="s">
        <v>62</v>
      </c>
      <c r="F528" t="s">
        <v>72</v>
      </c>
      <c r="G528">
        <v>2022</v>
      </c>
      <c r="H528" t="s">
        <v>1088</v>
      </c>
      <c r="I528" t="s">
        <v>111</v>
      </c>
      <c r="J528" s="5">
        <v>380000</v>
      </c>
      <c r="N528" s="6">
        <v>0</v>
      </c>
      <c r="O528" s="6">
        <v>0</v>
      </c>
      <c r="P528" s="6">
        <v>0</v>
      </c>
      <c r="Q528" s="5">
        <f t="shared" si="32"/>
        <v>0</v>
      </c>
      <c r="R528" s="5">
        <f t="shared" si="33"/>
        <v>0</v>
      </c>
      <c r="S528" s="5">
        <f t="shared" si="34"/>
        <v>0</v>
      </c>
      <c r="T528" s="7">
        <f t="shared" si="35"/>
        <v>0</v>
      </c>
    </row>
    <row r="529" spans="1:20" x14ac:dyDescent="0.35">
      <c r="A529" t="s">
        <v>1386</v>
      </c>
      <c r="B529" t="s">
        <v>1387</v>
      </c>
      <c r="C529" t="s">
        <v>29</v>
      </c>
      <c r="D529" t="s">
        <v>57</v>
      </c>
      <c r="E529" t="s">
        <v>64</v>
      </c>
      <c r="F529" t="s">
        <v>74</v>
      </c>
      <c r="G529">
        <v>2022</v>
      </c>
      <c r="H529" t="s">
        <v>601</v>
      </c>
      <c r="I529" t="s">
        <v>111</v>
      </c>
      <c r="J529" s="5">
        <v>250000</v>
      </c>
      <c r="N529" s="6">
        <v>0</v>
      </c>
      <c r="O529" s="6">
        <v>0</v>
      </c>
      <c r="P529" s="6">
        <v>0</v>
      </c>
      <c r="Q529" s="5">
        <f t="shared" si="32"/>
        <v>0</v>
      </c>
      <c r="R529" s="5">
        <f t="shared" si="33"/>
        <v>0</v>
      </c>
      <c r="S529" s="5">
        <f t="shared" si="34"/>
        <v>0</v>
      </c>
      <c r="T529" s="7">
        <f t="shared" si="35"/>
        <v>0</v>
      </c>
    </row>
    <row r="530" spans="1:20" x14ac:dyDescent="0.35">
      <c r="A530" t="s">
        <v>1388</v>
      </c>
      <c r="B530" t="s">
        <v>1389</v>
      </c>
      <c r="C530" t="s">
        <v>29</v>
      </c>
      <c r="D530" t="s">
        <v>57</v>
      </c>
      <c r="E530" t="s">
        <v>63</v>
      </c>
      <c r="F530" t="s">
        <v>83</v>
      </c>
      <c r="G530">
        <v>2022</v>
      </c>
      <c r="H530" t="s">
        <v>592</v>
      </c>
      <c r="I530" t="s">
        <v>111</v>
      </c>
      <c r="J530" s="5">
        <v>450000</v>
      </c>
      <c r="N530" s="6">
        <v>0</v>
      </c>
      <c r="O530" s="6">
        <v>0</v>
      </c>
      <c r="P530" s="6">
        <v>0</v>
      </c>
      <c r="Q530" s="5">
        <f t="shared" si="32"/>
        <v>0</v>
      </c>
      <c r="R530" s="5">
        <f t="shared" si="33"/>
        <v>0</v>
      </c>
      <c r="S530" s="5">
        <f t="shared" si="34"/>
        <v>0</v>
      </c>
      <c r="T530" s="7">
        <f t="shared" si="35"/>
        <v>0</v>
      </c>
    </row>
    <row r="531" spans="1:20" x14ac:dyDescent="0.35">
      <c r="A531" t="s">
        <v>1390</v>
      </c>
      <c r="B531" t="s">
        <v>1391</v>
      </c>
      <c r="C531" t="s">
        <v>29</v>
      </c>
      <c r="D531" t="s">
        <v>57</v>
      </c>
      <c r="E531" t="s">
        <v>64</v>
      </c>
      <c r="F531" t="s">
        <v>91</v>
      </c>
      <c r="G531">
        <v>2022</v>
      </c>
      <c r="H531" t="s">
        <v>878</v>
      </c>
      <c r="I531" t="s">
        <v>111</v>
      </c>
      <c r="J531" s="5">
        <v>400000</v>
      </c>
      <c r="N531" s="6">
        <v>0</v>
      </c>
      <c r="O531" s="6">
        <v>0</v>
      </c>
      <c r="P531" s="6">
        <v>0</v>
      </c>
      <c r="Q531" s="5">
        <f t="shared" si="32"/>
        <v>0</v>
      </c>
      <c r="R531" s="5">
        <f t="shared" si="33"/>
        <v>0</v>
      </c>
      <c r="S531" s="5">
        <f t="shared" si="34"/>
        <v>0</v>
      </c>
      <c r="T531" s="7">
        <f t="shared" si="35"/>
        <v>0</v>
      </c>
    </row>
    <row r="532" spans="1:20" x14ac:dyDescent="0.35">
      <c r="A532" t="s">
        <v>1392</v>
      </c>
      <c r="B532" t="s">
        <v>1393</v>
      </c>
      <c r="C532" t="s">
        <v>29</v>
      </c>
      <c r="D532" t="s">
        <v>57</v>
      </c>
      <c r="E532" t="s">
        <v>63</v>
      </c>
      <c r="F532" t="s">
        <v>83</v>
      </c>
      <c r="G532">
        <v>2022</v>
      </c>
      <c r="H532" t="s">
        <v>592</v>
      </c>
      <c r="I532" t="s">
        <v>111</v>
      </c>
      <c r="J532" s="5">
        <v>350000</v>
      </c>
      <c r="N532" s="6">
        <v>0</v>
      </c>
      <c r="O532" s="6">
        <v>0</v>
      </c>
      <c r="P532" s="6">
        <v>0</v>
      </c>
      <c r="Q532" s="5">
        <f t="shared" si="32"/>
        <v>0</v>
      </c>
      <c r="R532" s="5">
        <f t="shared" si="33"/>
        <v>0</v>
      </c>
      <c r="S532" s="5">
        <f t="shared" si="34"/>
        <v>0</v>
      </c>
      <c r="T532" s="7">
        <f t="shared" si="35"/>
        <v>0</v>
      </c>
    </row>
    <row r="533" spans="1:20" x14ac:dyDescent="0.35">
      <c r="A533" t="s">
        <v>1394</v>
      </c>
      <c r="B533" t="s">
        <v>1395</v>
      </c>
      <c r="C533" t="s">
        <v>29</v>
      </c>
      <c r="D533" t="s">
        <v>57</v>
      </c>
      <c r="E533" t="s">
        <v>64</v>
      </c>
      <c r="F533" t="s">
        <v>74</v>
      </c>
      <c r="G533">
        <v>2022</v>
      </c>
      <c r="H533" t="s">
        <v>1396</v>
      </c>
      <c r="I533" t="s">
        <v>111</v>
      </c>
      <c r="J533" s="5">
        <v>200000</v>
      </c>
      <c r="N533" s="6">
        <v>0</v>
      </c>
      <c r="O533" s="6">
        <v>0</v>
      </c>
      <c r="P533" s="6">
        <v>0</v>
      </c>
      <c r="Q533" s="5">
        <f t="shared" si="32"/>
        <v>0</v>
      </c>
      <c r="R533" s="5">
        <f t="shared" si="33"/>
        <v>0</v>
      </c>
      <c r="S533" s="5">
        <f t="shared" si="34"/>
        <v>0</v>
      </c>
      <c r="T533" s="7">
        <f t="shared" si="35"/>
        <v>0</v>
      </c>
    </row>
    <row r="534" spans="1:20" x14ac:dyDescent="0.35">
      <c r="A534" t="s">
        <v>461</v>
      </c>
      <c r="B534" t="s">
        <v>23</v>
      </c>
      <c r="C534" t="s">
        <v>29</v>
      </c>
      <c r="D534" t="s">
        <v>57</v>
      </c>
      <c r="E534" t="s">
        <v>62</v>
      </c>
      <c r="F534" t="s">
        <v>81</v>
      </c>
      <c r="G534">
        <v>2022</v>
      </c>
      <c r="H534" t="s">
        <v>1397</v>
      </c>
      <c r="I534" t="s">
        <v>111</v>
      </c>
      <c r="J534" s="5">
        <v>250000</v>
      </c>
      <c r="K534" t="s">
        <v>114</v>
      </c>
      <c r="L534" t="s">
        <v>135</v>
      </c>
      <c r="N534" s="6">
        <v>1</v>
      </c>
      <c r="O534" s="6">
        <v>0</v>
      </c>
      <c r="P534" s="6">
        <v>0</v>
      </c>
      <c r="Q534" s="5">
        <f t="shared" si="32"/>
        <v>250000</v>
      </c>
      <c r="R534" s="5">
        <f t="shared" si="33"/>
        <v>0</v>
      </c>
      <c r="S534" s="5">
        <f t="shared" si="34"/>
        <v>0</v>
      </c>
      <c r="T534" s="7">
        <f t="shared" si="35"/>
        <v>250000</v>
      </c>
    </row>
    <row r="535" spans="1:20" x14ac:dyDescent="0.35">
      <c r="A535" t="s">
        <v>1398</v>
      </c>
      <c r="B535" t="s">
        <v>1399</v>
      </c>
      <c r="C535" t="s">
        <v>29</v>
      </c>
      <c r="D535" t="s">
        <v>57</v>
      </c>
      <c r="E535" t="s">
        <v>63</v>
      </c>
      <c r="F535" t="s">
        <v>75</v>
      </c>
      <c r="G535">
        <v>2022</v>
      </c>
      <c r="H535" t="s">
        <v>785</v>
      </c>
      <c r="I535" t="s">
        <v>111</v>
      </c>
      <c r="J535" s="5">
        <v>600000</v>
      </c>
      <c r="N535" s="6">
        <v>0</v>
      </c>
      <c r="O535" s="6">
        <v>0</v>
      </c>
      <c r="P535" s="6">
        <v>0</v>
      </c>
      <c r="Q535" s="5">
        <f t="shared" si="32"/>
        <v>0</v>
      </c>
      <c r="R535" s="5">
        <f t="shared" si="33"/>
        <v>0</v>
      </c>
      <c r="S535" s="5">
        <f t="shared" si="34"/>
        <v>0</v>
      </c>
      <c r="T535" s="7">
        <f t="shared" si="35"/>
        <v>0</v>
      </c>
    </row>
    <row r="536" spans="1:20" x14ac:dyDescent="0.35">
      <c r="A536" t="s">
        <v>1400</v>
      </c>
      <c r="B536" t="s">
        <v>25</v>
      </c>
      <c r="C536" t="s">
        <v>29</v>
      </c>
      <c r="D536" t="s">
        <v>57</v>
      </c>
      <c r="E536" t="s">
        <v>65</v>
      </c>
      <c r="F536" t="s">
        <v>79</v>
      </c>
      <c r="G536">
        <v>2022</v>
      </c>
      <c r="H536" t="s">
        <v>1184</v>
      </c>
      <c r="I536" t="s">
        <v>111</v>
      </c>
      <c r="J536" s="5">
        <v>200000</v>
      </c>
      <c r="N536" s="6">
        <v>0</v>
      </c>
      <c r="O536" s="6">
        <v>0</v>
      </c>
      <c r="P536" s="6">
        <v>0</v>
      </c>
      <c r="Q536" s="5">
        <f t="shared" si="32"/>
        <v>0</v>
      </c>
      <c r="R536" s="5">
        <f t="shared" si="33"/>
        <v>0</v>
      </c>
      <c r="S536" s="5">
        <f t="shared" si="34"/>
        <v>0</v>
      </c>
      <c r="T536" s="7">
        <f t="shared" si="35"/>
        <v>0</v>
      </c>
    </row>
    <row r="537" spans="1:20" x14ac:dyDescent="0.35">
      <c r="A537" t="s">
        <v>1401</v>
      </c>
      <c r="B537" t="s">
        <v>26</v>
      </c>
      <c r="C537" t="s">
        <v>29</v>
      </c>
      <c r="D537" t="s">
        <v>57</v>
      </c>
      <c r="E537" t="s">
        <v>65</v>
      </c>
      <c r="F537" t="s">
        <v>79</v>
      </c>
      <c r="G537">
        <v>2022</v>
      </c>
      <c r="H537" t="s">
        <v>697</v>
      </c>
      <c r="I537" t="s">
        <v>111</v>
      </c>
      <c r="J537" s="5">
        <v>215000</v>
      </c>
      <c r="N537" s="6">
        <v>0</v>
      </c>
      <c r="O537" s="6">
        <v>0</v>
      </c>
      <c r="P537" s="6">
        <v>0</v>
      </c>
      <c r="Q537" s="5">
        <f t="shared" si="32"/>
        <v>0</v>
      </c>
      <c r="R537" s="5">
        <f t="shared" si="33"/>
        <v>0</v>
      </c>
      <c r="S537" s="5">
        <f t="shared" si="34"/>
        <v>0</v>
      </c>
      <c r="T537" s="7">
        <f t="shared" si="35"/>
        <v>0</v>
      </c>
    </row>
    <row r="538" spans="1:20" x14ac:dyDescent="0.35">
      <c r="A538" t="s">
        <v>1402</v>
      </c>
      <c r="B538" t="s">
        <v>1403</v>
      </c>
      <c r="C538" t="s">
        <v>29</v>
      </c>
      <c r="D538" t="s">
        <v>57</v>
      </c>
      <c r="E538" t="s">
        <v>62</v>
      </c>
      <c r="F538" t="s">
        <v>81</v>
      </c>
      <c r="G538">
        <v>2022</v>
      </c>
      <c r="H538" t="s">
        <v>585</v>
      </c>
      <c r="I538" t="s">
        <v>111</v>
      </c>
      <c r="J538" s="5">
        <v>1500000</v>
      </c>
      <c r="N538" s="6">
        <v>0</v>
      </c>
      <c r="O538" s="6">
        <v>0</v>
      </c>
      <c r="P538" s="6">
        <v>0</v>
      </c>
      <c r="Q538" s="5">
        <f t="shared" si="32"/>
        <v>0</v>
      </c>
      <c r="R538" s="5">
        <f t="shared" si="33"/>
        <v>0</v>
      </c>
      <c r="S538" s="5">
        <f t="shared" si="34"/>
        <v>0</v>
      </c>
      <c r="T538" s="7">
        <f t="shared" si="35"/>
        <v>0</v>
      </c>
    </row>
    <row r="539" spans="1:20" x14ac:dyDescent="0.35">
      <c r="A539" t="s">
        <v>1404</v>
      </c>
      <c r="B539" t="s">
        <v>1405</v>
      </c>
      <c r="C539" t="s">
        <v>29</v>
      </c>
      <c r="D539" t="s">
        <v>57</v>
      </c>
      <c r="E539" t="s">
        <v>64</v>
      </c>
      <c r="F539" t="s">
        <v>77</v>
      </c>
      <c r="G539">
        <v>2022</v>
      </c>
      <c r="H539" t="s">
        <v>746</v>
      </c>
      <c r="I539" t="s">
        <v>111</v>
      </c>
      <c r="J539" s="5">
        <v>500000</v>
      </c>
      <c r="N539" s="6">
        <v>0</v>
      </c>
      <c r="O539" s="6">
        <v>0</v>
      </c>
      <c r="P539" s="6">
        <v>0</v>
      </c>
      <c r="Q539" s="5">
        <f t="shared" si="32"/>
        <v>0</v>
      </c>
      <c r="R539" s="5">
        <f t="shared" si="33"/>
        <v>0</v>
      </c>
      <c r="S539" s="5">
        <f t="shared" si="34"/>
        <v>0</v>
      </c>
      <c r="T539" s="7">
        <f t="shared" si="35"/>
        <v>0</v>
      </c>
    </row>
    <row r="540" spans="1:20" x14ac:dyDescent="0.35">
      <c r="A540" t="s">
        <v>1406</v>
      </c>
      <c r="B540" t="s">
        <v>1407</v>
      </c>
      <c r="C540" t="s">
        <v>29</v>
      </c>
      <c r="D540" t="s">
        <v>57</v>
      </c>
      <c r="E540" t="s">
        <v>64</v>
      </c>
      <c r="F540" t="s">
        <v>91</v>
      </c>
      <c r="G540">
        <v>2022</v>
      </c>
      <c r="H540" t="s">
        <v>780</v>
      </c>
      <c r="I540" t="s">
        <v>111</v>
      </c>
      <c r="J540" s="5">
        <v>300000</v>
      </c>
      <c r="N540" s="6">
        <v>0</v>
      </c>
      <c r="O540" s="6">
        <v>0</v>
      </c>
      <c r="P540" s="6">
        <v>0</v>
      </c>
      <c r="Q540" s="5">
        <f t="shared" si="32"/>
        <v>0</v>
      </c>
      <c r="R540" s="5">
        <f t="shared" si="33"/>
        <v>0</v>
      </c>
      <c r="S540" s="5">
        <f t="shared" si="34"/>
        <v>0</v>
      </c>
      <c r="T540" s="7">
        <f t="shared" si="35"/>
        <v>0</v>
      </c>
    </row>
    <row r="541" spans="1:20" x14ac:dyDescent="0.35">
      <c r="A541" t="s">
        <v>462</v>
      </c>
      <c r="B541" t="s">
        <v>1408</v>
      </c>
      <c r="C541" t="s">
        <v>29</v>
      </c>
      <c r="D541" t="s">
        <v>57</v>
      </c>
      <c r="E541" t="s">
        <v>65</v>
      </c>
      <c r="F541" t="s">
        <v>90</v>
      </c>
      <c r="G541">
        <v>2022</v>
      </c>
      <c r="H541" t="s">
        <v>923</v>
      </c>
      <c r="I541" t="s">
        <v>111</v>
      </c>
      <c r="J541" s="5">
        <v>950000</v>
      </c>
      <c r="K541" t="s">
        <v>115</v>
      </c>
      <c r="L541" t="s">
        <v>118</v>
      </c>
      <c r="M541" t="s">
        <v>125</v>
      </c>
      <c r="N541" s="6">
        <v>0</v>
      </c>
      <c r="O541" s="6">
        <v>0</v>
      </c>
      <c r="P541" s="6">
        <v>1</v>
      </c>
      <c r="Q541" s="5">
        <f t="shared" si="32"/>
        <v>0</v>
      </c>
      <c r="R541" s="5">
        <f t="shared" si="33"/>
        <v>0</v>
      </c>
      <c r="S541" s="5">
        <f t="shared" si="34"/>
        <v>950000</v>
      </c>
      <c r="T541" s="7">
        <f t="shared" si="35"/>
        <v>950000</v>
      </c>
    </row>
    <row r="542" spans="1:20" x14ac:dyDescent="0.35">
      <c r="A542" t="s">
        <v>463</v>
      </c>
      <c r="B542" t="s">
        <v>1409</v>
      </c>
      <c r="C542" t="s">
        <v>29</v>
      </c>
      <c r="D542" t="s">
        <v>57</v>
      </c>
      <c r="E542" t="s">
        <v>65</v>
      </c>
      <c r="F542" t="s">
        <v>78</v>
      </c>
      <c r="G542">
        <v>2022</v>
      </c>
      <c r="H542" t="s">
        <v>541</v>
      </c>
      <c r="I542" t="s">
        <v>111</v>
      </c>
      <c r="J542" s="5">
        <v>700000</v>
      </c>
      <c r="K542" t="s">
        <v>113</v>
      </c>
      <c r="M542" t="s">
        <v>120</v>
      </c>
      <c r="N542" s="6">
        <v>0</v>
      </c>
      <c r="O542" s="6">
        <v>0.4</v>
      </c>
      <c r="P542" s="6">
        <v>0</v>
      </c>
      <c r="Q542" s="5">
        <f t="shared" si="32"/>
        <v>0</v>
      </c>
      <c r="R542" s="5">
        <f t="shared" si="33"/>
        <v>280000</v>
      </c>
      <c r="S542" s="5">
        <f t="shared" si="34"/>
        <v>0</v>
      </c>
      <c r="T542" s="7">
        <f t="shared" si="35"/>
        <v>280000</v>
      </c>
    </row>
    <row r="543" spans="1:20" x14ac:dyDescent="0.35">
      <c r="A543" t="s">
        <v>464</v>
      </c>
      <c r="B543" t="s">
        <v>1410</v>
      </c>
      <c r="C543" t="s">
        <v>29</v>
      </c>
      <c r="D543" t="s">
        <v>57</v>
      </c>
      <c r="E543" t="s">
        <v>65</v>
      </c>
      <c r="F543" t="s">
        <v>78</v>
      </c>
      <c r="G543">
        <v>2022</v>
      </c>
      <c r="H543" t="s">
        <v>951</v>
      </c>
      <c r="I543" t="s">
        <v>111</v>
      </c>
      <c r="J543" s="5">
        <v>300000</v>
      </c>
      <c r="K543" t="s">
        <v>113</v>
      </c>
      <c r="M543" t="s">
        <v>120</v>
      </c>
      <c r="N543" s="6">
        <v>0</v>
      </c>
      <c r="O543" s="6">
        <v>0.3</v>
      </c>
      <c r="P543" s="6">
        <v>0</v>
      </c>
      <c r="Q543" s="5">
        <f t="shared" si="32"/>
        <v>0</v>
      </c>
      <c r="R543" s="5">
        <f t="shared" si="33"/>
        <v>90000</v>
      </c>
      <c r="S543" s="5">
        <f t="shared" si="34"/>
        <v>0</v>
      </c>
      <c r="T543" s="7">
        <f t="shared" si="35"/>
        <v>90000</v>
      </c>
    </row>
    <row r="544" spans="1:20" x14ac:dyDescent="0.35">
      <c r="A544" t="s">
        <v>1411</v>
      </c>
      <c r="B544" t="s">
        <v>1412</v>
      </c>
      <c r="C544" t="s">
        <v>29</v>
      </c>
      <c r="D544" t="s">
        <v>57</v>
      </c>
      <c r="E544" t="s">
        <v>63</v>
      </c>
      <c r="F544" t="s">
        <v>83</v>
      </c>
      <c r="G544">
        <v>2022</v>
      </c>
      <c r="H544" t="s">
        <v>585</v>
      </c>
      <c r="I544" t="s">
        <v>111</v>
      </c>
      <c r="J544" s="5">
        <v>350000</v>
      </c>
      <c r="N544" s="6">
        <v>0</v>
      </c>
      <c r="O544" s="6">
        <v>0</v>
      </c>
      <c r="P544" s="6">
        <v>0</v>
      </c>
      <c r="Q544" s="5">
        <f t="shared" si="32"/>
        <v>0</v>
      </c>
      <c r="R544" s="5">
        <f t="shared" si="33"/>
        <v>0</v>
      </c>
      <c r="S544" s="5">
        <f t="shared" si="34"/>
        <v>0</v>
      </c>
      <c r="T544" s="7">
        <f t="shared" si="35"/>
        <v>0</v>
      </c>
    </row>
    <row r="545" spans="1:20" x14ac:dyDescent="0.35">
      <c r="A545" t="s">
        <v>1413</v>
      </c>
      <c r="B545" t="s">
        <v>1414</v>
      </c>
      <c r="C545" t="s">
        <v>29</v>
      </c>
      <c r="D545" t="s">
        <v>57</v>
      </c>
      <c r="E545" t="s">
        <v>64</v>
      </c>
      <c r="F545" t="s">
        <v>74</v>
      </c>
      <c r="G545">
        <v>2022</v>
      </c>
      <c r="H545" t="s">
        <v>524</v>
      </c>
      <c r="I545" t="s">
        <v>111</v>
      </c>
      <c r="J545" s="5">
        <v>175000</v>
      </c>
      <c r="N545" s="6">
        <v>0</v>
      </c>
      <c r="O545" s="6">
        <v>0</v>
      </c>
      <c r="P545" s="6">
        <v>0</v>
      </c>
      <c r="Q545" s="5">
        <f t="shared" si="32"/>
        <v>0</v>
      </c>
      <c r="R545" s="5">
        <f t="shared" si="33"/>
        <v>0</v>
      </c>
      <c r="S545" s="5">
        <f t="shared" si="34"/>
        <v>0</v>
      </c>
      <c r="T545" s="7">
        <f t="shared" si="35"/>
        <v>0</v>
      </c>
    </row>
    <row r="546" spans="1:20" x14ac:dyDescent="0.35">
      <c r="A546" t="s">
        <v>465</v>
      </c>
      <c r="B546" t="s">
        <v>1415</v>
      </c>
      <c r="C546" t="s">
        <v>29</v>
      </c>
      <c r="D546" t="s">
        <v>57</v>
      </c>
      <c r="E546" t="s">
        <v>65</v>
      </c>
      <c r="F546" t="s">
        <v>90</v>
      </c>
      <c r="G546">
        <v>2022</v>
      </c>
      <c r="H546" t="s">
        <v>583</v>
      </c>
      <c r="I546" t="s">
        <v>111</v>
      </c>
      <c r="J546" s="5">
        <v>800000</v>
      </c>
      <c r="K546" t="s">
        <v>115</v>
      </c>
      <c r="L546" t="s">
        <v>117</v>
      </c>
      <c r="M546" t="s">
        <v>127</v>
      </c>
      <c r="N546" s="6">
        <v>0</v>
      </c>
      <c r="O546" s="6">
        <v>0</v>
      </c>
      <c r="P546" s="6">
        <v>1</v>
      </c>
      <c r="Q546" s="5">
        <f t="shared" si="32"/>
        <v>0</v>
      </c>
      <c r="R546" s="5">
        <f t="shared" si="33"/>
        <v>0</v>
      </c>
      <c r="S546" s="5">
        <f t="shared" si="34"/>
        <v>800000</v>
      </c>
      <c r="T546" s="7">
        <f t="shared" si="35"/>
        <v>800000</v>
      </c>
    </row>
    <row r="547" spans="1:20" x14ac:dyDescent="0.35">
      <c r="A547" t="s">
        <v>466</v>
      </c>
      <c r="B547" t="s">
        <v>1416</v>
      </c>
      <c r="C547" t="s">
        <v>29</v>
      </c>
      <c r="D547" t="s">
        <v>57</v>
      </c>
      <c r="E547" t="s">
        <v>65</v>
      </c>
      <c r="F547" t="s">
        <v>90</v>
      </c>
      <c r="G547">
        <v>2022</v>
      </c>
      <c r="H547" t="s">
        <v>567</v>
      </c>
      <c r="I547" t="s">
        <v>111</v>
      </c>
      <c r="J547" s="5">
        <v>220000</v>
      </c>
      <c r="K547" t="s">
        <v>115</v>
      </c>
      <c r="L547" t="s">
        <v>117</v>
      </c>
      <c r="M547" t="s">
        <v>127</v>
      </c>
      <c r="N547" s="6">
        <v>0</v>
      </c>
      <c r="O547" s="6">
        <v>0</v>
      </c>
      <c r="P547" s="6">
        <v>1</v>
      </c>
      <c r="Q547" s="5">
        <f t="shared" si="32"/>
        <v>0</v>
      </c>
      <c r="R547" s="5">
        <f t="shared" si="33"/>
        <v>0</v>
      </c>
      <c r="S547" s="5">
        <f t="shared" si="34"/>
        <v>220000</v>
      </c>
      <c r="T547" s="7">
        <f t="shared" si="35"/>
        <v>220000</v>
      </c>
    </row>
    <row r="548" spans="1:20" x14ac:dyDescent="0.35">
      <c r="A548" t="s">
        <v>467</v>
      </c>
      <c r="B548" t="s">
        <v>1417</v>
      </c>
      <c r="C548" t="s">
        <v>29</v>
      </c>
      <c r="D548" t="s">
        <v>57</v>
      </c>
      <c r="E548" t="s">
        <v>65</v>
      </c>
      <c r="F548" t="s">
        <v>90</v>
      </c>
      <c r="G548">
        <v>2022</v>
      </c>
      <c r="H548" t="s">
        <v>923</v>
      </c>
      <c r="I548" t="s">
        <v>111</v>
      </c>
      <c r="J548" s="5">
        <v>200000</v>
      </c>
      <c r="K548" t="s">
        <v>115</v>
      </c>
      <c r="L548" t="s">
        <v>118</v>
      </c>
      <c r="M548" t="s">
        <v>125</v>
      </c>
      <c r="N548" s="6">
        <v>0</v>
      </c>
      <c r="O548" s="6">
        <v>0</v>
      </c>
      <c r="P548" s="6">
        <v>0.42499999999999999</v>
      </c>
      <c r="Q548" s="5">
        <f t="shared" si="32"/>
        <v>0</v>
      </c>
      <c r="R548" s="5">
        <f t="shared" si="33"/>
        <v>0</v>
      </c>
      <c r="S548" s="5">
        <f t="shared" si="34"/>
        <v>85000</v>
      </c>
      <c r="T548" s="7">
        <f t="shared" si="35"/>
        <v>85000</v>
      </c>
    </row>
    <row r="549" spans="1:20" x14ac:dyDescent="0.35">
      <c r="A549" t="s">
        <v>1418</v>
      </c>
      <c r="B549" t="s">
        <v>1419</v>
      </c>
      <c r="C549" t="s">
        <v>29</v>
      </c>
      <c r="D549" t="s">
        <v>57</v>
      </c>
      <c r="E549" t="s">
        <v>63</v>
      </c>
      <c r="F549" t="s">
        <v>89</v>
      </c>
      <c r="G549">
        <v>2022</v>
      </c>
      <c r="H549" t="s">
        <v>788</v>
      </c>
      <c r="I549" t="s">
        <v>111</v>
      </c>
      <c r="J549" s="5">
        <v>500000</v>
      </c>
      <c r="N549" s="6">
        <v>0</v>
      </c>
      <c r="O549" s="6">
        <v>0</v>
      </c>
      <c r="P549" s="6">
        <v>0</v>
      </c>
      <c r="Q549" s="5">
        <f t="shared" si="32"/>
        <v>0</v>
      </c>
      <c r="R549" s="5">
        <f t="shared" si="33"/>
        <v>0</v>
      </c>
      <c r="S549" s="5">
        <f t="shared" si="34"/>
        <v>0</v>
      </c>
      <c r="T549" s="7">
        <f t="shared" si="35"/>
        <v>0</v>
      </c>
    </row>
    <row r="550" spans="1:20" x14ac:dyDescent="0.35">
      <c r="A550" t="s">
        <v>468</v>
      </c>
      <c r="B550" t="s">
        <v>1420</v>
      </c>
      <c r="C550" t="s">
        <v>29</v>
      </c>
      <c r="D550" t="s">
        <v>57</v>
      </c>
      <c r="E550" t="s">
        <v>69</v>
      </c>
      <c r="F550" t="s">
        <v>1421</v>
      </c>
      <c r="G550">
        <v>2022</v>
      </c>
      <c r="H550" t="s">
        <v>583</v>
      </c>
      <c r="I550" t="s">
        <v>111</v>
      </c>
      <c r="J550" s="5">
        <v>750000</v>
      </c>
      <c r="K550" t="s">
        <v>115</v>
      </c>
      <c r="L550" t="s">
        <v>118</v>
      </c>
      <c r="M550" t="s">
        <v>125</v>
      </c>
      <c r="N550" s="6">
        <v>0</v>
      </c>
      <c r="O550" s="6">
        <v>0</v>
      </c>
      <c r="P550" s="6">
        <v>0.5</v>
      </c>
      <c r="Q550" s="5">
        <f t="shared" si="32"/>
        <v>0</v>
      </c>
      <c r="R550" s="5">
        <f t="shared" si="33"/>
        <v>0</v>
      </c>
      <c r="S550" s="5">
        <f t="shared" si="34"/>
        <v>375000</v>
      </c>
      <c r="T550" s="7">
        <f t="shared" si="35"/>
        <v>375000</v>
      </c>
    </row>
    <row r="551" spans="1:20" x14ac:dyDescent="0.35">
      <c r="A551" t="s">
        <v>1422</v>
      </c>
      <c r="B551" t="s">
        <v>24</v>
      </c>
      <c r="C551" t="s">
        <v>29</v>
      </c>
      <c r="D551" t="s">
        <v>57</v>
      </c>
      <c r="E551" t="s">
        <v>70</v>
      </c>
      <c r="F551" t="s">
        <v>106</v>
      </c>
      <c r="G551">
        <v>2022</v>
      </c>
      <c r="H551" t="s">
        <v>1423</v>
      </c>
      <c r="I551" t="s">
        <v>111</v>
      </c>
      <c r="J551" s="5">
        <v>1000000</v>
      </c>
      <c r="N551" s="6">
        <v>0</v>
      </c>
      <c r="O551" s="6">
        <v>0</v>
      </c>
      <c r="P551" s="6">
        <v>0</v>
      </c>
      <c r="Q551" s="5">
        <f t="shared" si="32"/>
        <v>0</v>
      </c>
      <c r="R551" s="5">
        <f t="shared" si="33"/>
        <v>0</v>
      </c>
      <c r="S551" s="5">
        <f t="shared" si="34"/>
        <v>0</v>
      </c>
      <c r="T551" s="7">
        <f t="shared" si="35"/>
        <v>0</v>
      </c>
    </row>
    <row r="552" spans="1:20" x14ac:dyDescent="0.35">
      <c r="A552" t="s">
        <v>1424</v>
      </c>
      <c r="B552" t="s">
        <v>1425</v>
      </c>
      <c r="C552" t="s">
        <v>29</v>
      </c>
      <c r="D552" t="s">
        <v>57</v>
      </c>
      <c r="E552" t="s">
        <v>70</v>
      </c>
      <c r="F552" t="s">
        <v>106</v>
      </c>
      <c r="G552">
        <v>2022</v>
      </c>
      <c r="H552" t="s">
        <v>1423</v>
      </c>
      <c r="I552" t="s">
        <v>111</v>
      </c>
      <c r="J552" s="5">
        <v>1000000</v>
      </c>
      <c r="N552" s="6">
        <v>0</v>
      </c>
      <c r="O552" s="6">
        <v>0</v>
      </c>
      <c r="P552" s="6">
        <v>0</v>
      </c>
      <c r="Q552" s="5">
        <f t="shared" si="32"/>
        <v>0</v>
      </c>
      <c r="R552" s="5">
        <f t="shared" si="33"/>
        <v>0</v>
      </c>
      <c r="S552" s="5">
        <f t="shared" si="34"/>
        <v>0</v>
      </c>
      <c r="T552" s="7">
        <f t="shared" si="35"/>
        <v>0</v>
      </c>
    </row>
    <row r="553" spans="1:20" x14ac:dyDescent="0.35">
      <c r="A553" t="s">
        <v>1426</v>
      </c>
      <c r="B553" t="s">
        <v>1427</v>
      </c>
      <c r="C553" t="s">
        <v>29</v>
      </c>
      <c r="D553" t="s">
        <v>57</v>
      </c>
      <c r="E553" t="s">
        <v>63</v>
      </c>
      <c r="F553" t="s">
        <v>75</v>
      </c>
      <c r="G553">
        <v>2022</v>
      </c>
      <c r="H553" t="s">
        <v>587</v>
      </c>
      <c r="I553" t="s">
        <v>111</v>
      </c>
      <c r="J553" s="5">
        <v>278750</v>
      </c>
      <c r="N553" s="6">
        <v>0</v>
      </c>
      <c r="O553" s="6">
        <v>0</v>
      </c>
      <c r="P553" s="6">
        <v>0</v>
      </c>
      <c r="Q553" s="5">
        <f t="shared" si="32"/>
        <v>0</v>
      </c>
      <c r="R553" s="5">
        <f t="shared" si="33"/>
        <v>0</v>
      </c>
      <c r="S553" s="5">
        <f t="shared" si="34"/>
        <v>0</v>
      </c>
      <c r="T553" s="7">
        <f t="shared" si="35"/>
        <v>0</v>
      </c>
    </row>
    <row r="554" spans="1:20" x14ac:dyDescent="0.35">
      <c r="A554" t="s">
        <v>469</v>
      </c>
      <c r="B554" t="s">
        <v>1428</v>
      </c>
      <c r="C554" t="s">
        <v>29</v>
      </c>
      <c r="D554" t="s">
        <v>57</v>
      </c>
      <c r="E554" t="s">
        <v>65</v>
      </c>
      <c r="F554" t="s">
        <v>78</v>
      </c>
      <c r="G554">
        <v>2022</v>
      </c>
      <c r="H554" t="s">
        <v>583</v>
      </c>
      <c r="I554" t="s">
        <v>111</v>
      </c>
      <c r="J554" s="5">
        <v>550000</v>
      </c>
      <c r="K554" t="s">
        <v>113</v>
      </c>
      <c r="M554" t="s">
        <v>120</v>
      </c>
      <c r="N554" s="6">
        <v>0</v>
      </c>
      <c r="O554" s="6">
        <v>0.5</v>
      </c>
      <c r="P554" s="6">
        <v>0</v>
      </c>
      <c r="Q554" s="5">
        <f t="shared" si="32"/>
        <v>0</v>
      </c>
      <c r="R554" s="5">
        <f t="shared" si="33"/>
        <v>275000</v>
      </c>
      <c r="S554" s="5">
        <f t="shared" si="34"/>
        <v>0</v>
      </c>
      <c r="T554" s="7">
        <f t="shared" si="35"/>
        <v>275000</v>
      </c>
    </row>
    <row r="555" spans="1:20" x14ac:dyDescent="0.35">
      <c r="A555" t="s">
        <v>1429</v>
      </c>
      <c r="B555" t="s">
        <v>1430</v>
      </c>
      <c r="C555" t="s">
        <v>29</v>
      </c>
      <c r="D555" t="s">
        <v>57</v>
      </c>
      <c r="E555" t="s">
        <v>63</v>
      </c>
      <c r="F555" t="s">
        <v>89</v>
      </c>
      <c r="G555">
        <v>2022</v>
      </c>
      <c r="H555" t="s">
        <v>734</v>
      </c>
      <c r="I555" t="s">
        <v>111</v>
      </c>
      <c r="J555" s="5">
        <v>380000</v>
      </c>
      <c r="N555" s="6">
        <v>0</v>
      </c>
      <c r="O555" s="6">
        <v>0</v>
      </c>
      <c r="P555" s="6">
        <v>0</v>
      </c>
      <c r="Q555" s="5">
        <f t="shared" si="32"/>
        <v>0</v>
      </c>
      <c r="R555" s="5">
        <f t="shared" si="33"/>
        <v>0</v>
      </c>
      <c r="S555" s="5">
        <f t="shared" si="34"/>
        <v>0</v>
      </c>
      <c r="T555" s="7">
        <f t="shared" si="35"/>
        <v>0</v>
      </c>
    </row>
    <row r="556" spans="1:20" x14ac:dyDescent="0.35">
      <c r="A556" t="s">
        <v>1431</v>
      </c>
      <c r="B556" t="s">
        <v>1432</v>
      </c>
      <c r="C556" t="s">
        <v>29</v>
      </c>
      <c r="D556" t="s">
        <v>57</v>
      </c>
      <c r="E556" t="s">
        <v>63</v>
      </c>
      <c r="F556" t="s">
        <v>83</v>
      </c>
      <c r="G556">
        <v>2022</v>
      </c>
      <c r="H556" t="s">
        <v>743</v>
      </c>
      <c r="I556" t="s">
        <v>111</v>
      </c>
      <c r="J556" s="5">
        <v>630000</v>
      </c>
      <c r="N556" s="6">
        <v>0</v>
      </c>
      <c r="O556" s="6">
        <v>0</v>
      </c>
      <c r="P556" s="6">
        <v>0</v>
      </c>
      <c r="Q556" s="5">
        <f t="shared" si="32"/>
        <v>0</v>
      </c>
      <c r="R556" s="5">
        <f t="shared" si="33"/>
        <v>0</v>
      </c>
      <c r="S556" s="5">
        <f t="shared" si="34"/>
        <v>0</v>
      </c>
      <c r="T556" s="7">
        <f t="shared" si="35"/>
        <v>0</v>
      </c>
    </row>
    <row r="557" spans="1:20" x14ac:dyDescent="0.35">
      <c r="A557" t="s">
        <v>1433</v>
      </c>
      <c r="B557" t="s">
        <v>1434</v>
      </c>
      <c r="C557" t="s">
        <v>29</v>
      </c>
      <c r="D557" t="s">
        <v>57</v>
      </c>
      <c r="E557" t="s">
        <v>63</v>
      </c>
      <c r="F557" t="s">
        <v>83</v>
      </c>
      <c r="G557">
        <v>2022</v>
      </c>
      <c r="H557" t="s">
        <v>526</v>
      </c>
      <c r="I557" t="s">
        <v>111</v>
      </c>
      <c r="J557" s="5">
        <v>580000</v>
      </c>
      <c r="N557" s="6">
        <v>0</v>
      </c>
      <c r="O557" s="6">
        <v>0</v>
      </c>
      <c r="P557" s="6">
        <v>0</v>
      </c>
      <c r="Q557" s="5">
        <f t="shared" si="32"/>
        <v>0</v>
      </c>
      <c r="R557" s="5">
        <f t="shared" si="33"/>
        <v>0</v>
      </c>
      <c r="S557" s="5">
        <f t="shared" si="34"/>
        <v>0</v>
      </c>
      <c r="T557" s="7">
        <f t="shared" si="35"/>
        <v>0</v>
      </c>
    </row>
    <row r="558" spans="1:20" x14ac:dyDescent="0.35">
      <c r="A558" t="s">
        <v>470</v>
      </c>
      <c r="B558" t="s">
        <v>1435</v>
      </c>
      <c r="C558" t="s">
        <v>29</v>
      </c>
      <c r="D558" t="s">
        <v>57</v>
      </c>
      <c r="E558" t="s">
        <v>63</v>
      </c>
      <c r="F558" t="s">
        <v>73</v>
      </c>
      <c r="G558">
        <v>2022</v>
      </c>
      <c r="H558" t="s">
        <v>794</v>
      </c>
      <c r="I558" t="s">
        <v>111</v>
      </c>
      <c r="J558" s="5">
        <v>520000</v>
      </c>
      <c r="K558" t="s">
        <v>113</v>
      </c>
      <c r="M558" t="s">
        <v>325</v>
      </c>
      <c r="N558" s="6">
        <v>0</v>
      </c>
      <c r="O558" s="6">
        <v>0.25</v>
      </c>
      <c r="P558" s="6">
        <v>0</v>
      </c>
      <c r="Q558" s="5">
        <f t="shared" si="32"/>
        <v>0</v>
      </c>
      <c r="R558" s="5">
        <f t="shared" si="33"/>
        <v>130000</v>
      </c>
      <c r="S558" s="5">
        <f t="shared" si="34"/>
        <v>0</v>
      </c>
      <c r="T558" s="7">
        <f t="shared" si="35"/>
        <v>130000</v>
      </c>
    </row>
    <row r="559" spans="1:20" x14ac:dyDescent="0.35">
      <c r="A559" t="s">
        <v>1436</v>
      </c>
      <c r="B559" t="s">
        <v>1437</v>
      </c>
      <c r="C559" t="s">
        <v>29</v>
      </c>
      <c r="D559" t="s">
        <v>57</v>
      </c>
      <c r="E559" t="s">
        <v>62</v>
      </c>
      <c r="F559" t="s">
        <v>76</v>
      </c>
      <c r="G559">
        <v>2022</v>
      </c>
      <c r="H559" t="s">
        <v>1438</v>
      </c>
      <c r="I559" t="s">
        <v>111</v>
      </c>
      <c r="J559" s="5">
        <v>430000</v>
      </c>
      <c r="N559" s="6">
        <v>0</v>
      </c>
      <c r="O559" s="6">
        <v>0</v>
      </c>
      <c r="P559" s="6">
        <v>0</v>
      </c>
      <c r="Q559" s="5">
        <f t="shared" si="32"/>
        <v>0</v>
      </c>
      <c r="R559" s="5">
        <f t="shared" si="33"/>
        <v>0</v>
      </c>
      <c r="S559" s="5">
        <f t="shared" si="34"/>
        <v>0</v>
      </c>
      <c r="T559" s="7">
        <f t="shared" si="35"/>
        <v>0</v>
      </c>
    </row>
    <row r="560" spans="1:20" x14ac:dyDescent="0.35">
      <c r="A560" t="s">
        <v>471</v>
      </c>
      <c r="B560" t="s">
        <v>1439</v>
      </c>
      <c r="C560" t="s">
        <v>29</v>
      </c>
      <c r="D560" t="s">
        <v>57</v>
      </c>
      <c r="E560" t="s">
        <v>62</v>
      </c>
      <c r="F560" t="s">
        <v>81</v>
      </c>
      <c r="G560">
        <v>2022</v>
      </c>
      <c r="H560" t="s">
        <v>661</v>
      </c>
      <c r="I560" t="s">
        <v>111</v>
      </c>
      <c r="J560" s="5">
        <v>550000</v>
      </c>
      <c r="K560" t="s">
        <v>114</v>
      </c>
      <c r="L560" t="s">
        <v>135</v>
      </c>
      <c r="N560" s="6">
        <v>1</v>
      </c>
      <c r="O560" s="6">
        <v>0</v>
      </c>
      <c r="P560" s="6">
        <v>0</v>
      </c>
      <c r="Q560" s="5">
        <f t="shared" si="32"/>
        <v>550000</v>
      </c>
      <c r="R560" s="5">
        <f t="shared" si="33"/>
        <v>0</v>
      </c>
      <c r="S560" s="5">
        <f t="shared" si="34"/>
        <v>0</v>
      </c>
      <c r="T560" s="7">
        <f t="shared" si="35"/>
        <v>550000</v>
      </c>
    </row>
    <row r="561" spans="1:20" x14ac:dyDescent="0.35">
      <c r="A561" t="s">
        <v>472</v>
      </c>
      <c r="B561" t="s">
        <v>1440</v>
      </c>
      <c r="C561" t="s">
        <v>29</v>
      </c>
      <c r="D561" t="s">
        <v>57</v>
      </c>
      <c r="E561" t="s">
        <v>62</v>
      </c>
      <c r="F561" t="s">
        <v>72</v>
      </c>
      <c r="G561">
        <v>2022</v>
      </c>
      <c r="H561" t="s">
        <v>783</v>
      </c>
      <c r="I561" t="s">
        <v>111</v>
      </c>
      <c r="J561" s="5">
        <v>650000</v>
      </c>
      <c r="K561" t="s">
        <v>113</v>
      </c>
      <c r="M561" t="s">
        <v>129</v>
      </c>
      <c r="N561" s="6">
        <v>0</v>
      </c>
      <c r="O561" s="6">
        <v>1</v>
      </c>
      <c r="P561" s="6">
        <v>0</v>
      </c>
      <c r="Q561" s="5">
        <f t="shared" si="32"/>
        <v>0</v>
      </c>
      <c r="R561" s="5">
        <f t="shared" si="33"/>
        <v>650000</v>
      </c>
      <c r="S561" s="5">
        <f t="shared" si="34"/>
        <v>0</v>
      </c>
      <c r="T561" s="7">
        <f t="shared" si="35"/>
        <v>650000</v>
      </c>
    </row>
    <row r="562" spans="1:20" x14ac:dyDescent="0.35">
      <c r="A562" t="s">
        <v>473</v>
      </c>
      <c r="B562" t="s">
        <v>1441</v>
      </c>
      <c r="C562" t="s">
        <v>29</v>
      </c>
      <c r="D562" t="s">
        <v>57</v>
      </c>
      <c r="E562" t="s">
        <v>62</v>
      </c>
      <c r="F562" t="s">
        <v>76</v>
      </c>
      <c r="G562">
        <v>2022</v>
      </c>
      <c r="H562" t="s">
        <v>526</v>
      </c>
      <c r="I562" t="s">
        <v>111</v>
      </c>
      <c r="J562" s="5">
        <v>460000</v>
      </c>
      <c r="K562" t="s">
        <v>114</v>
      </c>
      <c r="L562" t="s">
        <v>131</v>
      </c>
      <c r="N562" s="6">
        <v>1</v>
      </c>
      <c r="O562" s="6">
        <v>0</v>
      </c>
      <c r="P562" s="6">
        <v>0</v>
      </c>
      <c r="Q562" s="5">
        <f t="shared" si="32"/>
        <v>460000</v>
      </c>
      <c r="R562" s="5">
        <f t="shared" si="33"/>
        <v>0</v>
      </c>
      <c r="S562" s="5">
        <f t="shared" si="34"/>
        <v>0</v>
      </c>
      <c r="T562" s="7">
        <f t="shared" si="35"/>
        <v>460000</v>
      </c>
    </row>
    <row r="563" spans="1:20" x14ac:dyDescent="0.35">
      <c r="A563" t="s">
        <v>1442</v>
      </c>
      <c r="B563" t="s">
        <v>1443</v>
      </c>
      <c r="C563" t="s">
        <v>29</v>
      </c>
      <c r="D563" t="s">
        <v>57</v>
      </c>
      <c r="E563" t="s">
        <v>67</v>
      </c>
      <c r="F563" t="s">
        <v>84</v>
      </c>
      <c r="G563">
        <v>2022</v>
      </c>
      <c r="H563" t="s">
        <v>641</v>
      </c>
      <c r="I563" t="s">
        <v>111</v>
      </c>
      <c r="J563" s="5">
        <v>720000</v>
      </c>
      <c r="N563" s="6">
        <v>0</v>
      </c>
      <c r="O563" s="6">
        <v>0</v>
      </c>
      <c r="P563" s="6">
        <v>0</v>
      </c>
      <c r="Q563" s="5">
        <f t="shared" si="32"/>
        <v>0</v>
      </c>
      <c r="R563" s="5">
        <f t="shared" si="33"/>
        <v>0</v>
      </c>
      <c r="S563" s="5">
        <f t="shared" si="34"/>
        <v>0</v>
      </c>
      <c r="T563" s="7">
        <f t="shared" si="35"/>
        <v>0</v>
      </c>
    </row>
    <row r="564" spans="1:20" x14ac:dyDescent="0.35">
      <c r="A564" t="s">
        <v>1444</v>
      </c>
      <c r="B564" t="s">
        <v>1445</v>
      </c>
      <c r="C564" t="s">
        <v>29</v>
      </c>
      <c r="D564" t="s">
        <v>57</v>
      </c>
      <c r="E564" t="s">
        <v>64</v>
      </c>
      <c r="F564" t="s">
        <v>77</v>
      </c>
      <c r="G564">
        <v>2022</v>
      </c>
      <c r="H564" t="s">
        <v>743</v>
      </c>
      <c r="I564" t="s">
        <v>111</v>
      </c>
      <c r="J564" s="5">
        <v>450000</v>
      </c>
      <c r="N564" s="6">
        <v>0</v>
      </c>
      <c r="O564" s="6">
        <v>0</v>
      </c>
      <c r="P564" s="6">
        <v>0</v>
      </c>
      <c r="Q564" s="5">
        <f t="shared" si="32"/>
        <v>0</v>
      </c>
      <c r="R564" s="5">
        <f t="shared" si="33"/>
        <v>0</v>
      </c>
      <c r="S564" s="5">
        <f t="shared" si="34"/>
        <v>0</v>
      </c>
      <c r="T564" s="7">
        <f t="shared" si="35"/>
        <v>0</v>
      </c>
    </row>
    <row r="565" spans="1:20" x14ac:dyDescent="0.35">
      <c r="A565" t="s">
        <v>1446</v>
      </c>
      <c r="B565" t="s">
        <v>1447</v>
      </c>
      <c r="C565" t="s">
        <v>29</v>
      </c>
      <c r="D565" t="s">
        <v>57</v>
      </c>
      <c r="E565" t="s">
        <v>64</v>
      </c>
      <c r="F565" t="s">
        <v>86</v>
      </c>
      <c r="G565">
        <v>2022</v>
      </c>
      <c r="H565" t="s">
        <v>788</v>
      </c>
      <c r="I565" t="s">
        <v>111</v>
      </c>
      <c r="J565" s="5">
        <v>650000</v>
      </c>
      <c r="N565" s="6">
        <v>0</v>
      </c>
      <c r="O565" s="6">
        <v>0</v>
      </c>
      <c r="P565" s="6">
        <v>0</v>
      </c>
      <c r="Q565" s="5">
        <f t="shared" si="32"/>
        <v>0</v>
      </c>
      <c r="R565" s="5">
        <f t="shared" si="33"/>
        <v>0</v>
      </c>
      <c r="S565" s="5">
        <f t="shared" si="34"/>
        <v>0</v>
      </c>
      <c r="T565" s="7">
        <f t="shared" si="35"/>
        <v>0</v>
      </c>
    </row>
    <row r="566" spans="1:20" x14ac:dyDescent="0.35">
      <c r="A566" t="s">
        <v>1448</v>
      </c>
      <c r="B566" t="s">
        <v>1449</v>
      </c>
      <c r="C566" t="s">
        <v>29</v>
      </c>
      <c r="D566" t="s">
        <v>57</v>
      </c>
      <c r="E566" t="s">
        <v>64</v>
      </c>
      <c r="F566" t="s">
        <v>87</v>
      </c>
      <c r="G566">
        <v>2022</v>
      </c>
      <c r="H566" t="s">
        <v>583</v>
      </c>
      <c r="I566" t="s">
        <v>111</v>
      </c>
      <c r="J566" s="5">
        <v>430000</v>
      </c>
      <c r="N566" s="6">
        <v>0</v>
      </c>
      <c r="O566" s="6">
        <v>0</v>
      </c>
      <c r="P566" s="6">
        <v>0</v>
      </c>
      <c r="Q566" s="5">
        <f t="shared" si="32"/>
        <v>0</v>
      </c>
      <c r="R566" s="5">
        <f t="shared" si="33"/>
        <v>0</v>
      </c>
      <c r="S566" s="5">
        <f t="shared" si="34"/>
        <v>0</v>
      </c>
      <c r="T566" s="7">
        <f t="shared" si="35"/>
        <v>0</v>
      </c>
    </row>
    <row r="567" spans="1:20" x14ac:dyDescent="0.35">
      <c r="A567" t="s">
        <v>1450</v>
      </c>
      <c r="B567" t="s">
        <v>1451</v>
      </c>
      <c r="C567" t="s">
        <v>29</v>
      </c>
      <c r="D567" t="s">
        <v>57</v>
      </c>
      <c r="E567" t="s">
        <v>62</v>
      </c>
      <c r="F567" t="s">
        <v>72</v>
      </c>
      <c r="G567">
        <v>2022</v>
      </c>
      <c r="H567" t="s">
        <v>587</v>
      </c>
      <c r="I567" t="s">
        <v>111</v>
      </c>
      <c r="J567" s="5">
        <v>2129375</v>
      </c>
      <c r="N567" s="6">
        <v>0</v>
      </c>
      <c r="O567" s="6">
        <v>0</v>
      </c>
      <c r="P567" s="6">
        <v>0</v>
      </c>
      <c r="Q567" s="5">
        <f t="shared" si="32"/>
        <v>0</v>
      </c>
      <c r="R567" s="5">
        <f t="shared" si="33"/>
        <v>0</v>
      </c>
      <c r="S567" s="5">
        <f t="shared" si="34"/>
        <v>0</v>
      </c>
      <c r="T567" s="7">
        <f t="shared" si="35"/>
        <v>0</v>
      </c>
    </row>
    <row r="568" spans="1:20" x14ac:dyDescent="0.35">
      <c r="A568" t="s">
        <v>1452</v>
      </c>
      <c r="B568" t="s">
        <v>1453</v>
      </c>
      <c r="C568" t="s">
        <v>29</v>
      </c>
      <c r="D568" t="s">
        <v>57</v>
      </c>
      <c r="E568" t="s">
        <v>63</v>
      </c>
      <c r="F568" t="s">
        <v>83</v>
      </c>
      <c r="G568">
        <v>2022</v>
      </c>
      <c r="H568" t="s">
        <v>585</v>
      </c>
      <c r="I568" t="s">
        <v>111</v>
      </c>
      <c r="J568" s="5">
        <v>600000</v>
      </c>
      <c r="N568" s="6">
        <v>0</v>
      </c>
      <c r="O568" s="6">
        <v>0</v>
      </c>
      <c r="P568" s="6">
        <v>0</v>
      </c>
      <c r="Q568" s="5">
        <f t="shared" si="32"/>
        <v>0</v>
      </c>
      <c r="R568" s="5">
        <f t="shared" si="33"/>
        <v>0</v>
      </c>
      <c r="S568" s="5">
        <f t="shared" si="34"/>
        <v>0</v>
      </c>
      <c r="T568" s="7">
        <f t="shared" si="35"/>
        <v>0</v>
      </c>
    </row>
    <row r="569" spans="1:20" x14ac:dyDescent="0.35">
      <c r="A569" t="s">
        <v>1454</v>
      </c>
      <c r="B569" t="s">
        <v>1455</v>
      </c>
      <c r="C569" t="s">
        <v>29</v>
      </c>
      <c r="D569" t="s">
        <v>57</v>
      </c>
      <c r="E569" t="s">
        <v>221</v>
      </c>
      <c r="F569" t="s">
        <v>739</v>
      </c>
      <c r="G569">
        <v>2022</v>
      </c>
      <c r="H569" t="s">
        <v>783</v>
      </c>
      <c r="I569" t="s">
        <v>111</v>
      </c>
      <c r="J569" s="5">
        <v>1250000</v>
      </c>
      <c r="N569" s="6">
        <v>0</v>
      </c>
      <c r="O569" s="6">
        <v>0</v>
      </c>
      <c r="P569" s="6">
        <v>0</v>
      </c>
      <c r="Q569" s="5">
        <f t="shared" si="32"/>
        <v>0</v>
      </c>
      <c r="R569" s="5">
        <f t="shared" si="33"/>
        <v>0</v>
      </c>
      <c r="S569" s="5">
        <f t="shared" si="34"/>
        <v>0</v>
      </c>
      <c r="T569" s="7">
        <f t="shared" si="35"/>
        <v>0</v>
      </c>
    </row>
    <row r="570" spans="1:20" x14ac:dyDescent="0.35">
      <c r="A570" t="s">
        <v>474</v>
      </c>
      <c r="B570" t="s">
        <v>1456</v>
      </c>
      <c r="C570" t="s">
        <v>29</v>
      </c>
      <c r="D570" t="s">
        <v>57</v>
      </c>
      <c r="E570" t="s">
        <v>65</v>
      </c>
      <c r="F570" t="s">
        <v>90</v>
      </c>
      <c r="G570">
        <v>2022</v>
      </c>
      <c r="H570" t="s">
        <v>526</v>
      </c>
      <c r="I570" t="s">
        <v>111</v>
      </c>
      <c r="J570" s="5">
        <v>1250000</v>
      </c>
      <c r="K570" t="s">
        <v>115</v>
      </c>
      <c r="L570" t="s">
        <v>117</v>
      </c>
      <c r="M570" t="s">
        <v>127</v>
      </c>
      <c r="N570" s="6">
        <v>0</v>
      </c>
      <c r="O570" s="6">
        <v>0</v>
      </c>
      <c r="P570" s="6">
        <v>1</v>
      </c>
      <c r="Q570" s="5">
        <f t="shared" si="32"/>
        <v>0</v>
      </c>
      <c r="R570" s="5">
        <f t="shared" si="33"/>
        <v>0</v>
      </c>
      <c r="S570" s="5">
        <f t="shared" si="34"/>
        <v>1250000</v>
      </c>
      <c r="T570" s="7">
        <f t="shared" si="35"/>
        <v>1250000</v>
      </c>
    </row>
    <row r="571" spans="1:20" x14ac:dyDescent="0.35">
      <c r="A571" t="s">
        <v>475</v>
      </c>
      <c r="B571" t="s">
        <v>1457</v>
      </c>
      <c r="C571" t="s">
        <v>29</v>
      </c>
      <c r="D571" t="s">
        <v>57</v>
      </c>
      <c r="E571" t="s">
        <v>63</v>
      </c>
      <c r="F571" t="s">
        <v>73</v>
      </c>
      <c r="G571">
        <v>2022</v>
      </c>
      <c r="H571" t="s">
        <v>587</v>
      </c>
      <c r="I571" t="s">
        <v>111</v>
      </c>
      <c r="J571" s="5">
        <v>1250000</v>
      </c>
      <c r="K571" t="s">
        <v>114</v>
      </c>
      <c r="L571" t="s">
        <v>117</v>
      </c>
      <c r="N571" s="6">
        <v>0.25</v>
      </c>
      <c r="O571" s="6">
        <v>0</v>
      </c>
      <c r="P571" s="6">
        <v>0</v>
      </c>
      <c r="Q571" s="5">
        <f t="shared" si="32"/>
        <v>312500</v>
      </c>
      <c r="R571" s="5">
        <f t="shared" si="33"/>
        <v>0</v>
      </c>
      <c r="S571" s="5">
        <f t="shared" si="34"/>
        <v>0</v>
      </c>
      <c r="T571" s="7">
        <f t="shared" si="35"/>
        <v>312500</v>
      </c>
    </row>
    <row r="572" spans="1:20" x14ac:dyDescent="0.35">
      <c r="A572" t="s">
        <v>1458</v>
      </c>
      <c r="B572" t="s">
        <v>1459</v>
      </c>
      <c r="C572" t="s">
        <v>29</v>
      </c>
      <c r="D572" t="s">
        <v>57</v>
      </c>
      <c r="E572" t="s">
        <v>63</v>
      </c>
      <c r="F572" t="s">
        <v>73</v>
      </c>
      <c r="G572">
        <v>2022</v>
      </c>
      <c r="H572" t="s">
        <v>743</v>
      </c>
      <c r="I572" t="s">
        <v>111</v>
      </c>
      <c r="J572" s="5">
        <v>1250000</v>
      </c>
      <c r="N572" s="6">
        <v>0</v>
      </c>
      <c r="O572" s="6">
        <v>0</v>
      </c>
      <c r="P572" s="6">
        <v>0</v>
      </c>
      <c r="Q572" s="5">
        <f t="shared" si="32"/>
        <v>0</v>
      </c>
      <c r="R572" s="5">
        <f t="shared" si="33"/>
        <v>0</v>
      </c>
      <c r="S572" s="5">
        <f t="shared" si="34"/>
        <v>0</v>
      </c>
      <c r="T572" s="7">
        <f t="shared" si="35"/>
        <v>0</v>
      </c>
    </row>
    <row r="573" spans="1:20" x14ac:dyDescent="0.35">
      <c r="A573" t="s">
        <v>1460</v>
      </c>
      <c r="B573" t="s">
        <v>1461</v>
      </c>
      <c r="C573" t="s">
        <v>29</v>
      </c>
      <c r="D573" t="s">
        <v>57</v>
      </c>
      <c r="E573" t="s">
        <v>63</v>
      </c>
      <c r="F573" t="s">
        <v>89</v>
      </c>
      <c r="G573">
        <v>2022</v>
      </c>
      <c r="H573" t="s">
        <v>661</v>
      </c>
      <c r="I573" t="s">
        <v>111</v>
      </c>
      <c r="J573" s="5">
        <v>400000</v>
      </c>
      <c r="N573" s="6">
        <v>0</v>
      </c>
      <c r="O573" s="6">
        <v>0</v>
      </c>
      <c r="P573" s="6">
        <v>0</v>
      </c>
      <c r="Q573" s="5">
        <f t="shared" si="32"/>
        <v>0</v>
      </c>
      <c r="R573" s="5">
        <f t="shared" si="33"/>
        <v>0</v>
      </c>
      <c r="S573" s="5">
        <f t="shared" si="34"/>
        <v>0</v>
      </c>
      <c r="T573" s="7">
        <f t="shared" si="35"/>
        <v>0</v>
      </c>
    </row>
    <row r="574" spans="1:20" x14ac:dyDescent="0.35">
      <c r="A574" t="s">
        <v>1462</v>
      </c>
      <c r="B574" t="s">
        <v>1463</v>
      </c>
      <c r="C574" t="s">
        <v>29</v>
      </c>
      <c r="D574" t="s">
        <v>57</v>
      </c>
      <c r="E574" t="s">
        <v>63</v>
      </c>
      <c r="F574" t="s">
        <v>89</v>
      </c>
      <c r="G574">
        <v>2022</v>
      </c>
      <c r="H574" t="s">
        <v>788</v>
      </c>
      <c r="I574" t="s">
        <v>111</v>
      </c>
      <c r="J574" s="5">
        <v>500000</v>
      </c>
      <c r="N574" s="6">
        <v>0</v>
      </c>
      <c r="O574" s="6">
        <v>0</v>
      </c>
      <c r="P574" s="6">
        <v>0</v>
      </c>
      <c r="Q574" s="5">
        <f t="shared" si="32"/>
        <v>0</v>
      </c>
      <c r="R574" s="5">
        <f t="shared" si="33"/>
        <v>0</v>
      </c>
      <c r="S574" s="5">
        <f t="shared" si="34"/>
        <v>0</v>
      </c>
      <c r="T574" s="7">
        <f t="shared" si="35"/>
        <v>0</v>
      </c>
    </row>
    <row r="575" spans="1:20" x14ac:dyDescent="0.35">
      <c r="A575" t="s">
        <v>476</v>
      </c>
      <c r="B575" t="s">
        <v>1464</v>
      </c>
      <c r="C575" t="s">
        <v>29</v>
      </c>
      <c r="D575" t="s">
        <v>57</v>
      </c>
      <c r="E575" t="s">
        <v>65</v>
      </c>
      <c r="F575" t="s">
        <v>950</v>
      </c>
      <c r="G575">
        <v>2022</v>
      </c>
      <c r="H575" t="s">
        <v>794</v>
      </c>
      <c r="I575" t="s">
        <v>111</v>
      </c>
      <c r="J575" s="5">
        <v>250000</v>
      </c>
      <c r="K575" t="s">
        <v>113</v>
      </c>
      <c r="M575" t="s">
        <v>130</v>
      </c>
      <c r="N575" s="6">
        <v>0</v>
      </c>
      <c r="O575" s="6">
        <v>1</v>
      </c>
      <c r="P575" s="6">
        <v>0</v>
      </c>
      <c r="Q575" s="5">
        <f t="shared" si="32"/>
        <v>0</v>
      </c>
      <c r="R575" s="5">
        <f t="shared" si="33"/>
        <v>250000</v>
      </c>
      <c r="S575" s="5">
        <f t="shared" si="34"/>
        <v>0</v>
      </c>
      <c r="T575" s="7">
        <f t="shared" si="35"/>
        <v>250000</v>
      </c>
    </row>
    <row r="576" spans="1:20" x14ac:dyDescent="0.35">
      <c r="A576" t="s">
        <v>1465</v>
      </c>
      <c r="B576" t="s">
        <v>1466</v>
      </c>
      <c r="C576" t="s">
        <v>29</v>
      </c>
      <c r="D576" t="s">
        <v>57</v>
      </c>
      <c r="E576" t="s">
        <v>67</v>
      </c>
      <c r="F576" t="s">
        <v>84</v>
      </c>
      <c r="G576">
        <v>2022</v>
      </c>
      <c r="H576" t="s">
        <v>1467</v>
      </c>
      <c r="I576" t="s">
        <v>111</v>
      </c>
      <c r="J576" s="5">
        <v>2911800</v>
      </c>
      <c r="N576" s="6">
        <v>0</v>
      </c>
      <c r="O576" s="6">
        <v>0</v>
      </c>
      <c r="P576" s="6">
        <v>0</v>
      </c>
      <c r="Q576" s="5">
        <f t="shared" si="32"/>
        <v>0</v>
      </c>
      <c r="R576" s="5">
        <f t="shared" si="33"/>
        <v>0</v>
      </c>
      <c r="S576" s="5">
        <f t="shared" si="34"/>
        <v>0</v>
      </c>
      <c r="T576" s="7">
        <f t="shared" si="35"/>
        <v>0</v>
      </c>
    </row>
    <row r="577" spans="1:20" x14ac:dyDescent="0.35">
      <c r="A577" t="s">
        <v>477</v>
      </c>
      <c r="B577" t="s">
        <v>1468</v>
      </c>
      <c r="C577" t="s">
        <v>27</v>
      </c>
      <c r="D577" t="s">
        <v>58</v>
      </c>
      <c r="E577" t="s">
        <v>63</v>
      </c>
      <c r="F577" t="s">
        <v>83</v>
      </c>
      <c r="G577">
        <v>2022</v>
      </c>
      <c r="H577" t="s">
        <v>587</v>
      </c>
      <c r="I577" t="s">
        <v>111</v>
      </c>
      <c r="J577" s="5">
        <v>50000000</v>
      </c>
      <c r="K577" t="s">
        <v>114</v>
      </c>
      <c r="L577" t="s">
        <v>116</v>
      </c>
      <c r="N577" s="6">
        <v>0.13750000000000001</v>
      </c>
      <c r="O577" s="6">
        <v>0</v>
      </c>
      <c r="P577" s="6">
        <v>0</v>
      </c>
      <c r="Q577" s="5">
        <f t="shared" si="32"/>
        <v>6875000.0000000009</v>
      </c>
      <c r="R577" s="5">
        <f t="shared" si="33"/>
        <v>0</v>
      </c>
      <c r="S577" s="5">
        <f t="shared" si="34"/>
        <v>0</v>
      </c>
      <c r="T577" s="7">
        <f t="shared" si="35"/>
        <v>6875000.0000000009</v>
      </c>
    </row>
    <row r="578" spans="1:20" x14ac:dyDescent="0.35">
      <c r="A578" t="s">
        <v>478</v>
      </c>
      <c r="B578" t="s">
        <v>1469</v>
      </c>
      <c r="C578" t="s">
        <v>27</v>
      </c>
      <c r="D578" t="s">
        <v>58</v>
      </c>
      <c r="E578" t="s">
        <v>64</v>
      </c>
      <c r="F578" t="s">
        <v>87</v>
      </c>
      <c r="G578">
        <v>2022</v>
      </c>
      <c r="H578" t="s">
        <v>665</v>
      </c>
      <c r="I578" t="s">
        <v>111</v>
      </c>
      <c r="J578" s="5">
        <v>10000000</v>
      </c>
      <c r="K578" t="s">
        <v>115</v>
      </c>
      <c r="L578" t="s">
        <v>117</v>
      </c>
      <c r="M578" t="s">
        <v>127</v>
      </c>
      <c r="N578" s="6">
        <v>0</v>
      </c>
      <c r="O578" s="6">
        <v>0</v>
      </c>
      <c r="P578" s="6">
        <v>3.0200000000000001E-2</v>
      </c>
      <c r="Q578" s="5">
        <f t="shared" ref="Q578:Q641" si="36">N578*J578</f>
        <v>0</v>
      </c>
      <c r="R578" s="5">
        <f t="shared" ref="R578:R641" si="37">O578*J578</f>
        <v>0</v>
      </c>
      <c r="S578" s="5">
        <f t="shared" ref="S578:S641" si="38">P578*J578</f>
        <v>302000</v>
      </c>
      <c r="T578" s="7">
        <f t="shared" ref="T578:T641" si="39">SUM(Q578:S578)</f>
        <v>302000</v>
      </c>
    </row>
    <row r="579" spans="1:20" x14ac:dyDescent="0.35">
      <c r="A579" t="s">
        <v>1470</v>
      </c>
      <c r="B579" t="s">
        <v>1471</v>
      </c>
      <c r="C579" t="s">
        <v>27</v>
      </c>
      <c r="D579" t="s">
        <v>58</v>
      </c>
      <c r="E579" t="s">
        <v>63</v>
      </c>
      <c r="F579" t="s">
        <v>83</v>
      </c>
      <c r="G579">
        <v>2022</v>
      </c>
      <c r="H579" t="s">
        <v>1032</v>
      </c>
      <c r="I579" t="s">
        <v>111</v>
      </c>
      <c r="J579" s="5">
        <v>50000000</v>
      </c>
      <c r="N579" s="6">
        <v>0</v>
      </c>
      <c r="O579" s="6">
        <v>0</v>
      </c>
      <c r="P579" s="6">
        <v>0</v>
      </c>
      <c r="Q579" s="5">
        <f t="shared" si="36"/>
        <v>0</v>
      </c>
      <c r="R579" s="5">
        <f t="shared" si="37"/>
        <v>0</v>
      </c>
      <c r="S579" s="5">
        <f t="shared" si="38"/>
        <v>0</v>
      </c>
      <c r="T579" s="7">
        <f t="shared" si="39"/>
        <v>0</v>
      </c>
    </row>
    <row r="580" spans="1:20" x14ac:dyDescent="0.35">
      <c r="A580" t="s">
        <v>479</v>
      </c>
      <c r="B580" t="s">
        <v>1472</v>
      </c>
      <c r="C580" t="s">
        <v>27</v>
      </c>
      <c r="D580" t="s">
        <v>58</v>
      </c>
      <c r="E580" t="s">
        <v>63</v>
      </c>
      <c r="F580" t="s">
        <v>83</v>
      </c>
      <c r="G580">
        <v>2022</v>
      </c>
      <c r="H580" t="s">
        <v>672</v>
      </c>
      <c r="I580" t="s">
        <v>111</v>
      </c>
      <c r="J580" s="5">
        <v>150000000</v>
      </c>
      <c r="K580" t="s">
        <v>115</v>
      </c>
      <c r="L580" t="s">
        <v>117</v>
      </c>
      <c r="M580" t="s">
        <v>127</v>
      </c>
      <c r="N580" s="6">
        <v>0</v>
      </c>
      <c r="O580" s="6">
        <v>0</v>
      </c>
      <c r="P580" s="6">
        <v>0.2</v>
      </c>
      <c r="Q580" s="5">
        <f t="shared" si="36"/>
        <v>0</v>
      </c>
      <c r="R580" s="5">
        <f t="shared" si="37"/>
        <v>0</v>
      </c>
      <c r="S580" s="5">
        <f t="shared" si="38"/>
        <v>30000000</v>
      </c>
      <c r="T580" s="7">
        <f t="shared" si="39"/>
        <v>30000000</v>
      </c>
    </row>
    <row r="581" spans="1:20" x14ac:dyDescent="0.35">
      <c r="A581" t="s">
        <v>1473</v>
      </c>
      <c r="B581" t="s">
        <v>1474</v>
      </c>
      <c r="C581" t="s">
        <v>29</v>
      </c>
      <c r="D581" t="s">
        <v>58</v>
      </c>
      <c r="E581" t="s">
        <v>63</v>
      </c>
      <c r="F581" t="s">
        <v>83</v>
      </c>
      <c r="G581">
        <v>2022</v>
      </c>
      <c r="H581" t="s">
        <v>1475</v>
      </c>
      <c r="I581" t="s">
        <v>111</v>
      </c>
      <c r="J581" s="5">
        <v>150000</v>
      </c>
      <c r="N581" s="6">
        <v>0</v>
      </c>
      <c r="O581" s="6">
        <v>0</v>
      </c>
      <c r="P581" s="6">
        <v>0</v>
      </c>
      <c r="Q581" s="5">
        <f t="shared" si="36"/>
        <v>0</v>
      </c>
      <c r="R581" s="5">
        <f t="shared" si="37"/>
        <v>0</v>
      </c>
      <c r="S581" s="5">
        <f t="shared" si="38"/>
        <v>0</v>
      </c>
      <c r="T581" s="7">
        <f t="shared" si="39"/>
        <v>0</v>
      </c>
    </row>
    <row r="582" spans="1:20" x14ac:dyDescent="0.35">
      <c r="A582" t="s">
        <v>1476</v>
      </c>
      <c r="B582" t="s">
        <v>1477</v>
      </c>
      <c r="C582" t="s">
        <v>29</v>
      </c>
      <c r="D582" t="s">
        <v>58</v>
      </c>
      <c r="E582" t="s">
        <v>63</v>
      </c>
      <c r="F582" t="s">
        <v>73</v>
      </c>
      <c r="G582">
        <v>2022</v>
      </c>
      <c r="H582" t="s">
        <v>515</v>
      </c>
      <c r="I582" t="s">
        <v>111</v>
      </c>
      <c r="J582" s="5">
        <v>180000</v>
      </c>
      <c r="N582" s="6">
        <v>0</v>
      </c>
      <c r="O582" s="6">
        <v>0</v>
      </c>
      <c r="P582" s="6">
        <v>0</v>
      </c>
      <c r="Q582" s="5">
        <f t="shared" si="36"/>
        <v>0</v>
      </c>
      <c r="R582" s="5">
        <f t="shared" si="37"/>
        <v>0</v>
      </c>
      <c r="S582" s="5">
        <f t="shared" si="38"/>
        <v>0</v>
      </c>
      <c r="T582" s="7">
        <f t="shared" si="39"/>
        <v>0</v>
      </c>
    </row>
    <row r="583" spans="1:20" x14ac:dyDescent="0.35">
      <c r="A583" t="s">
        <v>1478</v>
      </c>
      <c r="B583" t="s">
        <v>1479</v>
      </c>
      <c r="C583" t="s">
        <v>29</v>
      </c>
      <c r="D583" t="s">
        <v>58</v>
      </c>
      <c r="E583" t="s">
        <v>64</v>
      </c>
      <c r="F583" t="s">
        <v>74</v>
      </c>
      <c r="G583">
        <v>2022</v>
      </c>
      <c r="H583" t="s">
        <v>1184</v>
      </c>
      <c r="I583" t="s">
        <v>111</v>
      </c>
      <c r="J583" s="5">
        <v>150000</v>
      </c>
      <c r="N583" s="6">
        <v>0</v>
      </c>
      <c r="O583" s="6">
        <v>0</v>
      </c>
      <c r="P583" s="6">
        <v>0</v>
      </c>
      <c r="Q583" s="5">
        <f t="shared" si="36"/>
        <v>0</v>
      </c>
      <c r="R583" s="5">
        <f t="shared" si="37"/>
        <v>0</v>
      </c>
      <c r="S583" s="5">
        <f t="shared" si="38"/>
        <v>0</v>
      </c>
      <c r="T583" s="7">
        <f t="shared" si="39"/>
        <v>0</v>
      </c>
    </row>
    <row r="584" spans="1:20" x14ac:dyDescent="0.35">
      <c r="A584" t="s">
        <v>1480</v>
      </c>
      <c r="B584" t="s">
        <v>19</v>
      </c>
      <c r="C584" t="s">
        <v>29</v>
      </c>
      <c r="D584" t="s">
        <v>58</v>
      </c>
      <c r="E584" t="s">
        <v>66</v>
      </c>
      <c r="F584" t="s">
        <v>107</v>
      </c>
      <c r="G584">
        <v>2022</v>
      </c>
      <c r="H584" t="s">
        <v>590</v>
      </c>
      <c r="I584" t="s">
        <v>111</v>
      </c>
      <c r="J584" s="5">
        <v>323492</v>
      </c>
      <c r="N584" s="6">
        <v>0</v>
      </c>
      <c r="O584" s="6">
        <v>0</v>
      </c>
      <c r="P584" s="6">
        <v>0</v>
      </c>
      <c r="Q584" s="5">
        <f t="shared" si="36"/>
        <v>0</v>
      </c>
      <c r="R584" s="5">
        <f t="shared" si="37"/>
        <v>0</v>
      </c>
      <c r="S584" s="5">
        <f t="shared" si="38"/>
        <v>0</v>
      </c>
      <c r="T584" s="7">
        <f t="shared" si="39"/>
        <v>0</v>
      </c>
    </row>
    <row r="585" spans="1:20" x14ac:dyDescent="0.35">
      <c r="A585" t="s">
        <v>1481</v>
      </c>
      <c r="B585" t="s">
        <v>1482</v>
      </c>
      <c r="C585" t="s">
        <v>29</v>
      </c>
      <c r="D585" t="s">
        <v>58</v>
      </c>
      <c r="E585" t="s">
        <v>62</v>
      </c>
      <c r="F585" t="s">
        <v>76</v>
      </c>
      <c r="G585">
        <v>2022</v>
      </c>
      <c r="H585" t="s">
        <v>1483</v>
      </c>
      <c r="I585" t="s">
        <v>111</v>
      </c>
      <c r="J585" s="5">
        <v>185000</v>
      </c>
      <c r="N585" s="6">
        <v>0</v>
      </c>
      <c r="O585" s="6">
        <v>0</v>
      </c>
      <c r="P585" s="6">
        <v>0</v>
      </c>
      <c r="Q585" s="5">
        <f t="shared" si="36"/>
        <v>0</v>
      </c>
      <c r="R585" s="5">
        <f t="shared" si="37"/>
        <v>0</v>
      </c>
      <c r="S585" s="5">
        <f t="shared" si="38"/>
        <v>0</v>
      </c>
      <c r="T585" s="7">
        <f t="shared" si="39"/>
        <v>0</v>
      </c>
    </row>
    <row r="586" spans="1:20" x14ac:dyDescent="0.35">
      <c r="A586" t="s">
        <v>1484</v>
      </c>
      <c r="B586" t="s">
        <v>1485</v>
      </c>
      <c r="C586" t="s">
        <v>29</v>
      </c>
      <c r="D586" t="s">
        <v>58</v>
      </c>
      <c r="E586" t="s">
        <v>64</v>
      </c>
      <c r="F586" t="s">
        <v>77</v>
      </c>
      <c r="G586">
        <v>2022</v>
      </c>
      <c r="H586" t="s">
        <v>780</v>
      </c>
      <c r="I586" t="s">
        <v>111</v>
      </c>
      <c r="J586" s="5">
        <v>150000</v>
      </c>
      <c r="N586" s="6">
        <v>0</v>
      </c>
      <c r="O586" s="6">
        <v>0</v>
      </c>
      <c r="P586" s="6">
        <v>0</v>
      </c>
      <c r="Q586" s="5">
        <f t="shared" si="36"/>
        <v>0</v>
      </c>
      <c r="R586" s="5">
        <f t="shared" si="37"/>
        <v>0</v>
      </c>
      <c r="S586" s="5">
        <f t="shared" si="38"/>
        <v>0</v>
      </c>
      <c r="T586" s="7">
        <f t="shared" si="39"/>
        <v>0</v>
      </c>
    </row>
    <row r="587" spans="1:20" x14ac:dyDescent="0.35">
      <c r="A587" t="s">
        <v>1486</v>
      </c>
      <c r="B587" t="s">
        <v>1487</v>
      </c>
      <c r="C587" t="s">
        <v>29</v>
      </c>
      <c r="D587" t="s">
        <v>58</v>
      </c>
      <c r="E587" t="s">
        <v>63</v>
      </c>
      <c r="F587" t="s">
        <v>89</v>
      </c>
      <c r="G587">
        <v>2022</v>
      </c>
      <c r="H587" t="s">
        <v>641</v>
      </c>
      <c r="I587" t="s">
        <v>111</v>
      </c>
      <c r="J587" s="5">
        <v>100000</v>
      </c>
      <c r="N587" s="6">
        <v>0</v>
      </c>
      <c r="O587" s="6">
        <v>0</v>
      </c>
      <c r="P587" s="6">
        <v>0</v>
      </c>
      <c r="Q587" s="5">
        <f t="shared" si="36"/>
        <v>0</v>
      </c>
      <c r="R587" s="5">
        <f t="shared" si="37"/>
        <v>0</v>
      </c>
      <c r="S587" s="5">
        <f t="shared" si="38"/>
        <v>0</v>
      </c>
      <c r="T587" s="7">
        <f t="shared" si="39"/>
        <v>0</v>
      </c>
    </row>
    <row r="588" spans="1:20" x14ac:dyDescent="0.35">
      <c r="A588" t="s">
        <v>1488</v>
      </c>
      <c r="B588" t="s">
        <v>1489</v>
      </c>
      <c r="C588" t="s">
        <v>29</v>
      </c>
      <c r="D588" t="s">
        <v>58</v>
      </c>
      <c r="E588" t="s">
        <v>63</v>
      </c>
      <c r="F588" t="s">
        <v>89</v>
      </c>
      <c r="G588">
        <v>2022</v>
      </c>
      <c r="H588" t="s">
        <v>923</v>
      </c>
      <c r="I588" t="s">
        <v>111</v>
      </c>
      <c r="J588" s="5">
        <v>430000</v>
      </c>
      <c r="N588" s="6">
        <v>0</v>
      </c>
      <c r="O588" s="6">
        <v>0</v>
      </c>
      <c r="P588" s="6">
        <v>0</v>
      </c>
      <c r="Q588" s="5">
        <f t="shared" si="36"/>
        <v>0</v>
      </c>
      <c r="R588" s="5">
        <f t="shared" si="37"/>
        <v>0</v>
      </c>
      <c r="S588" s="5">
        <f t="shared" si="38"/>
        <v>0</v>
      </c>
      <c r="T588" s="7">
        <f t="shared" si="39"/>
        <v>0</v>
      </c>
    </row>
    <row r="589" spans="1:20" x14ac:dyDescent="0.35">
      <c r="A589" t="s">
        <v>1490</v>
      </c>
      <c r="B589" t="s">
        <v>1491</v>
      </c>
      <c r="C589" t="s">
        <v>29</v>
      </c>
      <c r="D589" t="s">
        <v>58</v>
      </c>
      <c r="E589" t="s">
        <v>65</v>
      </c>
      <c r="F589" t="s">
        <v>78</v>
      </c>
      <c r="G589">
        <v>2022</v>
      </c>
      <c r="H589" t="s">
        <v>1213</v>
      </c>
      <c r="I589" t="s">
        <v>111</v>
      </c>
      <c r="J589" s="5">
        <v>15594</v>
      </c>
      <c r="N589" s="6">
        <v>0</v>
      </c>
      <c r="O589" s="6">
        <v>0</v>
      </c>
      <c r="P589" s="6">
        <v>0</v>
      </c>
      <c r="Q589" s="5">
        <f t="shared" si="36"/>
        <v>0</v>
      </c>
      <c r="R589" s="5">
        <f t="shared" si="37"/>
        <v>0</v>
      </c>
      <c r="S589" s="5">
        <f t="shared" si="38"/>
        <v>0</v>
      </c>
      <c r="T589" s="7">
        <f t="shared" si="39"/>
        <v>0</v>
      </c>
    </row>
    <row r="590" spans="1:20" x14ac:dyDescent="0.35">
      <c r="A590" t="s">
        <v>1492</v>
      </c>
      <c r="B590" t="s">
        <v>1493</v>
      </c>
      <c r="C590" t="s">
        <v>29</v>
      </c>
      <c r="D590" t="s">
        <v>58</v>
      </c>
      <c r="E590" t="s">
        <v>63</v>
      </c>
      <c r="F590" t="s">
        <v>89</v>
      </c>
      <c r="G590">
        <v>2022</v>
      </c>
      <c r="H590" t="s">
        <v>697</v>
      </c>
      <c r="I590" t="s">
        <v>111</v>
      </c>
      <c r="J590" s="5">
        <v>20000</v>
      </c>
      <c r="N590" s="6">
        <v>0</v>
      </c>
      <c r="O590" s="6">
        <v>0</v>
      </c>
      <c r="P590" s="6">
        <v>0</v>
      </c>
      <c r="Q590" s="5">
        <f t="shared" si="36"/>
        <v>0</v>
      </c>
      <c r="R590" s="5">
        <f t="shared" si="37"/>
        <v>0</v>
      </c>
      <c r="S590" s="5">
        <f t="shared" si="38"/>
        <v>0</v>
      </c>
      <c r="T590" s="7">
        <f t="shared" si="39"/>
        <v>0</v>
      </c>
    </row>
    <row r="591" spans="1:20" x14ac:dyDescent="0.35">
      <c r="A591" t="s">
        <v>480</v>
      </c>
      <c r="B591" t="s">
        <v>1494</v>
      </c>
      <c r="C591" t="s">
        <v>29</v>
      </c>
      <c r="D591" t="s">
        <v>58</v>
      </c>
      <c r="E591" t="s">
        <v>65</v>
      </c>
      <c r="F591" t="s">
        <v>78</v>
      </c>
      <c r="G591">
        <v>2022</v>
      </c>
      <c r="H591" t="s">
        <v>746</v>
      </c>
      <c r="I591" t="s">
        <v>111</v>
      </c>
      <c r="J591" s="5">
        <v>300000</v>
      </c>
      <c r="K591" t="s">
        <v>113</v>
      </c>
      <c r="M591" t="s">
        <v>127</v>
      </c>
      <c r="N591" s="6">
        <v>0</v>
      </c>
      <c r="O591" s="6">
        <v>0.25</v>
      </c>
      <c r="P591" s="6">
        <v>0</v>
      </c>
      <c r="Q591" s="5">
        <f t="shared" si="36"/>
        <v>0</v>
      </c>
      <c r="R591" s="5">
        <f t="shared" si="37"/>
        <v>75000</v>
      </c>
      <c r="S591" s="5">
        <f t="shared" si="38"/>
        <v>0</v>
      </c>
      <c r="T591" s="7">
        <f t="shared" si="39"/>
        <v>75000</v>
      </c>
    </row>
    <row r="592" spans="1:20" x14ac:dyDescent="0.35">
      <c r="A592" t="s">
        <v>481</v>
      </c>
      <c r="B592" t="s">
        <v>1495</v>
      </c>
      <c r="C592" t="s">
        <v>29</v>
      </c>
      <c r="D592" t="s">
        <v>58</v>
      </c>
      <c r="E592" t="s">
        <v>63</v>
      </c>
      <c r="F592" t="s">
        <v>83</v>
      </c>
      <c r="G592">
        <v>2022</v>
      </c>
      <c r="H592" t="s">
        <v>665</v>
      </c>
      <c r="I592" t="s">
        <v>111</v>
      </c>
      <c r="J592" s="5">
        <v>1170000</v>
      </c>
      <c r="K592" t="s">
        <v>115</v>
      </c>
      <c r="L592" t="s">
        <v>117</v>
      </c>
      <c r="M592" t="s">
        <v>127</v>
      </c>
      <c r="N592" s="6">
        <v>0</v>
      </c>
      <c r="O592" s="6">
        <v>0</v>
      </c>
      <c r="P592" s="6">
        <v>1</v>
      </c>
      <c r="Q592" s="5">
        <f t="shared" si="36"/>
        <v>0</v>
      </c>
      <c r="R592" s="5">
        <f t="shared" si="37"/>
        <v>0</v>
      </c>
      <c r="S592" s="5">
        <f t="shared" si="38"/>
        <v>1170000</v>
      </c>
      <c r="T592" s="7">
        <f t="shared" si="39"/>
        <v>1170000</v>
      </c>
    </row>
    <row r="593" spans="1:20" x14ac:dyDescent="0.35">
      <c r="A593" t="s">
        <v>482</v>
      </c>
      <c r="B593" t="s">
        <v>1496</v>
      </c>
      <c r="C593" t="s">
        <v>29</v>
      </c>
      <c r="D593" t="s">
        <v>58</v>
      </c>
      <c r="E593" t="s">
        <v>62</v>
      </c>
      <c r="F593" t="s">
        <v>81</v>
      </c>
      <c r="G593">
        <v>2022</v>
      </c>
      <c r="H593" t="s">
        <v>570</v>
      </c>
      <c r="I593" t="s">
        <v>111</v>
      </c>
      <c r="J593" s="5">
        <v>500000</v>
      </c>
      <c r="K593" t="s">
        <v>114</v>
      </c>
      <c r="L593" t="s">
        <v>135</v>
      </c>
      <c r="N593" s="6">
        <v>0.5</v>
      </c>
      <c r="O593" s="6">
        <v>0</v>
      </c>
      <c r="P593" s="6">
        <v>0</v>
      </c>
      <c r="Q593" s="5">
        <f t="shared" si="36"/>
        <v>250000</v>
      </c>
      <c r="R593" s="5">
        <f t="shared" si="37"/>
        <v>0</v>
      </c>
      <c r="S593" s="5">
        <f t="shared" si="38"/>
        <v>0</v>
      </c>
      <c r="T593" s="7">
        <f t="shared" si="39"/>
        <v>250000</v>
      </c>
    </row>
    <row r="594" spans="1:20" x14ac:dyDescent="0.35">
      <c r="A594" t="s">
        <v>1497</v>
      </c>
      <c r="B594" t="s">
        <v>1498</v>
      </c>
      <c r="C594" t="s">
        <v>29</v>
      </c>
      <c r="D594" t="s">
        <v>58</v>
      </c>
      <c r="E594" t="s">
        <v>64</v>
      </c>
      <c r="F594" t="s">
        <v>87</v>
      </c>
      <c r="G594">
        <v>2022</v>
      </c>
      <c r="H594" t="s">
        <v>794</v>
      </c>
      <c r="I594" t="s">
        <v>111</v>
      </c>
      <c r="J594" s="5">
        <v>200000</v>
      </c>
      <c r="N594" s="6">
        <v>0</v>
      </c>
      <c r="O594" s="6">
        <v>0</v>
      </c>
      <c r="P594" s="6">
        <v>0</v>
      </c>
      <c r="Q594" s="5">
        <f t="shared" si="36"/>
        <v>0</v>
      </c>
      <c r="R594" s="5">
        <f t="shared" si="37"/>
        <v>0</v>
      </c>
      <c r="S594" s="5">
        <f t="shared" si="38"/>
        <v>0</v>
      </c>
      <c r="T594" s="7">
        <f t="shared" si="39"/>
        <v>0</v>
      </c>
    </row>
    <row r="595" spans="1:20" x14ac:dyDescent="0.35">
      <c r="A595" t="s">
        <v>1499</v>
      </c>
      <c r="B595" t="s">
        <v>1500</v>
      </c>
      <c r="C595" t="s">
        <v>29</v>
      </c>
      <c r="D595" t="s">
        <v>58</v>
      </c>
      <c r="E595" t="s">
        <v>62</v>
      </c>
      <c r="F595" t="s">
        <v>81</v>
      </c>
      <c r="G595">
        <v>2022</v>
      </c>
      <c r="H595" t="s">
        <v>709</v>
      </c>
      <c r="I595" t="s">
        <v>111</v>
      </c>
      <c r="J595" s="5">
        <v>200000</v>
      </c>
      <c r="N595" s="6">
        <v>0</v>
      </c>
      <c r="O595" s="6">
        <v>0</v>
      </c>
      <c r="P595" s="6">
        <v>0</v>
      </c>
      <c r="Q595" s="5">
        <f t="shared" si="36"/>
        <v>0</v>
      </c>
      <c r="R595" s="5">
        <f t="shared" si="37"/>
        <v>0</v>
      </c>
      <c r="S595" s="5">
        <f t="shared" si="38"/>
        <v>0</v>
      </c>
      <c r="T595" s="7">
        <f t="shared" si="39"/>
        <v>0</v>
      </c>
    </row>
    <row r="596" spans="1:20" x14ac:dyDescent="0.35">
      <c r="A596" t="s">
        <v>1501</v>
      </c>
      <c r="B596" t="s">
        <v>1502</v>
      </c>
      <c r="C596" t="s">
        <v>29</v>
      </c>
      <c r="D596" t="s">
        <v>58</v>
      </c>
      <c r="E596" t="s">
        <v>62</v>
      </c>
      <c r="F596" t="s">
        <v>72</v>
      </c>
      <c r="G596">
        <v>2022</v>
      </c>
      <c r="H596" t="s">
        <v>794</v>
      </c>
      <c r="I596" t="s">
        <v>111</v>
      </c>
      <c r="J596" s="5">
        <v>250000</v>
      </c>
      <c r="N596" s="6">
        <v>0</v>
      </c>
      <c r="O596" s="6">
        <v>0</v>
      </c>
      <c r="P596" s="6">
        <v>0</v>
      </c>
      <c r="Q596" s="5">
        <f t="shared" si="36"/>
        <v>0</v>
      </c>
      <c r="R596" s="5">
        <f t="shared" si="37"/>
        <v>0</v>
      </c>
      <c r="S596" s="5">
        <f t="shared" si="38"/>
        <v>0</v>
      </c>
      <c r="T596" s="7">
        <f t="shared" si="39"/>
        <v>0</v>
      </c>
    </row>
    <row r="597" spans="1:20" x14ac:dyDescent="0.35">
      <c r="A597" t="s">
        <v>483</v>
      </c>
      <c r="B597" t="s">
        <v>1503</v>
      </c>
      <c r="C597" t="s">
        <v>27</v>
      </c>
      <c r="D597" t="s">
        <v>59</v>
      </c>
      <c r="E597" t="s">
        <v>62</v>
      </c>
      <c r="F597" t="s">
        <v>72</v>
      </c>
      <c r="G597">
        <v>2022</v>
      </c>
      <c r="H597" t="s">
        <v>587</v>
      </c>
      <c r="I597" t="s">
        <v>111</v>
      </c>
      <c r="J597" s="5">
        <v>80000000</v>
      </c>
      <c r="K597" t="s">
        <v>113</v>
      </c>
      <c r="M597" t="s">
        <v>129</v>
      </c>
      <c r="N597" s="6">
        <v>0</v>
      </c>
      <c r="O597" s="6">
        <v>0.79359999999999997</v>
      </c>
      <c r="P597" s="6">
        <v>0</v>
      </c>
      <c r="Q597" s="5">
        <f t="shared" si="36"/>
        <v>0</v>
      </c>
      <c r="R597" s="5">
        <f t="shared" si="37"/>
        <v>63488000</v>
      </c>
      <c r="S597" s="5">
        <f t="shared" si="38"/>
        <v>0</v>
      </c>
      <c r="T597" s="7">
        <f t="shared" si="39"/>
        <v>63488000</v>
      </c>
    </row>
    <row r="598" spans="1:20" x14ac:dyDescent="0.35">
      <c r="A598" t="s">
        <v>1504</v>
      </c>
      <c r="B598" t="s">
        <v>19</v>
      </c>
      <c r="C598" t="s">
        <v>29</v>
      </c>
      <c r="D598" t="s">
        <v>59</v>
      </c>
      <c r="E598" t="s">
        <v>66</v>
      </c>
      <c r="F598" t="s">
        <v>108</v>
      </c>
      <c r="G598">
        <v>2022</v>
      </c>
      <c r="H598" t="s">
        <v>590</v>
      </c>
      <c r="I598" t="s">
        <v>111</v>
      </c>
      <c r="J598" s="5">
        <v>255866</v>
      </c>
      <c r="N598" s="6">
        <v>0</v>
      </c>
      <c r="O598" s="6">
        <v>0</v>
      </c>
      <c r="P598" s="6">
        <v>0</v>
      </c>
      <c r="Q598" s="5">
        <f t="shared" si="36"/>
        <v>0</v>
      </c>
      <c r="R598" s="5">
        <f t="shared" si="37"/>
        <v>0</v>
      </c>
      <c r="S598" s="5">
        <f t="shared" si="38"/>
        <v>0</v>
      </c>
      <c r="T598" s="7">
        <f t="shared" si="39"/>
        <v>0</v>
      </c>
    </row>
    <row r="599" spans="1:20" x14ac:dyDescent="0.35">
      <c r="A599" t="s">
        <v>484</v>
      </c>
      <c r="B599" t="s">
        <v>1505</v>
      </c>
      <c r="C599" t="s">
        <v>29</v>
      </c>
      <c r="D599" t="s">
        <v>59</v>
      </c>
      <c r="E599" t="s">
        <v>65</v>
      </c>
      <c r="F599" t="s">
        <v>78</v>
      </c>
      <c r="G599">
        <v>2022</v>
      </c>
      <c r="H599" t="s">
        <v>519</v>
      </c>
      <c r="I599" t="s">
        <v>111</v>
      </c>
      <c r="J599" s="5">
        <v>450000</v>
      </c>
      <c r="K599" t="s">
        <v>113</v>
      </c>
      <c r="M599" t="s">
        <v>120</v>
      </c>
      <c r="N599" s="6">
        <v>0</v>
      </c>
      <c r="O599" s="6">
        <v>0.44439999999999996</v>
      </c>
      <c r="P599" s="6">
        <v>0</v>
      </c>
      <c r="Q599" s="5">
        <f t="shared" si="36"/>
        <v>0</v>
      </c>
      <c r="R599" s="5">
        <f t="shared" si="37"/>
        <v>199979.99999999997</v>
      </c>
      <c r="S599" s="5">
        <f t="shared" si="38"/>
        <v>0</v>
      </c>
      <c r="T599" s="7">
        <f t="shared" si="39"/>
        <v>199979.99999999997</v>
      </c>
    </row>
    <row r="600" spans="1:20" x14ac:dyDescent="0.35">
      <c r="A600" t="s">
        <v>485</v>
      </c>
      <c r="B600" t="s">
        <v>1506</v>
      </c>
      <c r="C600" t="s">
        <v>29</v>
      </c>
      <c r="D600" t="s">
        <v>59</v>
      </c>
      <c r="E600" t="s">
        <v>65</v>
      </c>
      <c r="F600" t="s">
        <v>79</v>
      </c>
      <c r="G600">
        <v>2022</v>
      </c>
      <c r="H600" t="s">
        <v>788</v>
      </c>
      <c r="I600" t="s">
        <v>111</v>
      </c>
      <c r="J600" s="5">
        <v>420000</v>
      </c>
      <c r="K600" t="s">
        <v>113</v>
      </c>
      <c r="M600" t="s">
        <v>127</v>
      </c>
      <c r="N600" s="6">
        <v>0</v>
      </c>
      <c r="O600" s="6">
        <v>1</v>
      </c>
      <c r="P600" s="6">
        <v>0</v>
      </c>
      <c r="Q600" s="5">
        <f t="shared" si="36"/>
        <v>0</v>
      </c>
      <c r="R600" s="5">
        <f t="shared" si="37"/>
        <v>420000</v>
      </c>
      <c r="S600" s="5">
        <f t="shared" si="38"/>
        <v>0</v>
      </c>
      <c r="T600" s="7">
        <f t="shared" si="39"/>
        <v>420000</v>
      </c>
    </row>
    <row r="601" spans="1:20" x14ac:dyDescent="0.35">
      <c r="A601" t="s">
        <v>486</v>
      </c>
      <c r="B601" t="s">
        <v>1507</v>
      </c>
      <c r="C601" t="s">
        <v>29</v>
      </c>
      <c r="D601" t="s">
        <v>59</v>
      </c>
      <c r="E601" t="s">
        <v>65</v>
      </c>
      <c r="F601" t="s">
        <v>79</v>
      </c>
      <c r="G601">
        <v>2022</v>
      </c>
      <c r="H601" t="s">
        <v>746</v>
      </c>
      <c r="I601" t="s">
        <v>111</v>
      </c>
      <c r="J601" s="5">
        <v>150000</v>
      </c>
      <c r="K601" t="s">
        <v>113</v>
      </c>
      <c r="M601" t="s">
        <v>127</v>
      </c>
      <c r="N601" s="6">
        <v>0</v>
      </c>
      <c r="O601" s="6">
        <v>1</v>
      </c>
      <c r="P601" s="6">
        <v>0</v>
      </c>
      <c r="Q601" s="5">
        <f t="shared" si="36"/>
        <v>0</v>
      </c>
      <c r="R601" s="5">
        <f t="shared" si="37"/>
        <v>150000</v>
      </c>
      <c r="S601" s="5">
        <f t="shared" si="38"/>
        <v>0</v>
      </c>
      <c r="T601" s="7">
        <f t="shared" si="39"/>
        <v>150000</v>
      </c>
    </row>
    <row r="602" spans="1:20" x14ac:dyDescent="0.35">
      <c r="A602" t="s">
        <v>487</v>
      </c>
      <c r="B602" t="s">
        <v>1508</v>
      </c>
      <c r="C602" t="s">
        <v>29</v>
      </c>
      <c r="D602" t="s">
        <v>59</v>
      </c>
      <c r="E602" t="s">
        <v>62</v>
      </c>
      <c r="F602" t="s">
        <v>81</v>
      </c>
      <c r="G602">
        <v>2022</v>
      </c>
      <c r="H602" t="s">
        <v>1509</v>
      </c>
      <c r="I602" t="s">
        <v>111</v>
      </c>
      <c r="J602" s="5">
        <v>350000</v>
      </c>
      <c r="K602" t="s">
        <v>114</v>
      </c>
      <c r="L602" t="s">
        <v>117</v>
      </c>
      <c r="N602" s="6">
        <v>1</v>
      </c>
      <c r="O602" s="6">
        <v>0</v>
      </c>
      <c r="P602" s="6">
        <v>0</v>
      </c>
      <c r="Q602" s="5">
        <f t="shared" si="36"/>
        <v>350000</v>
      </c>
      <c r="R602" s="5">
        <f t="shared" si="37"/>
        <v>0</v>
      </c>
      <c r="S602" s="5">
        <f t="shared" si="38"/>
        <v>0</v>
      </c>
      <c r="T602" s="7">
        <f t="shared" si="39"/>
        <v>350000</v>
      </c>
    </row>
    <row r="603" spans="1:20" x14ac:dyDescent="0.35">
      <c r="A603" t="s">
        <v>1510</v>
      </c>
      <c r="B603" t="s">
        <v>1511</v>
      </c>
      <c r="C603" t="s">
        <v>29</v>
      </c>
      <c r="D603" t="s">
        <v>59</v>
      </c>
      <c r="E603" t="s">
        <v>63</v>
      </c>
      <c r="F603" t="s">
        <v>73</v>
      </c>
      <c r="G603">
        <v>2022</v>
      </c>
      <c r="H603" t="s">
        <v>641</v>
      </c>
      <c r="I603" t="s">
        <v>221</v>
      </c>
      <c r="J603" s="5">
        <v>250000</v>
      </c>
      <c r="N603" s="6">
        <v>0</v>
      </c>
      <c r="O603" s="6">
        <v>0</v>
      </c>
      <c r="P603" s="6">
        <v>0</v>
      </c>
      <c r="Q603" s="5">
        <f t="shared" si="36"/>
        <v>0</v>
      </c>
      <c r="R603" s="5">
        <f t="shared" si="37"/>
        <v>0</v>
      </c>
      <c r="S603" s="5">
        <f t="shared" si="38"/>
        <v>0</v>
      </c>
      <c r="T603" s="7">
        <f t="shared" si="39"/>
        <v>0</v>
      </c>
    </row>
    <row r="604" spans="1:20" x14ac:dyDescent="0.35">
      <c r="A604" t="s">
        <v>1512</v>
      </c>
      <c r="B604" t="s">
        <v>1513</v>
      </c>
      <c r="C604" t="s">
        <v>29</v>
      </c>
      <c r="D604" t="s">
        <v>59</v>
      </c>
      <c r="E604" t="s">
        <v>67</v>
      </c>
      <c r="F604" t="s">
        <v>84</v>
      </c>
      <c r="G604">
        <v>2022</v>
      </c>
      <c r="H604" t="s">
        <v>524</v>
      </c>
      <c r="I604" t="s">
        <v>221</v>
      </c>
      <c r="J604" s="5">
        <v>300000</v>
      </c>
      <c r="N604" s="6">
        <v>0</v>
      </c>
      <c r="O604" s="6">
        <v>0</v>
      </c>
      <c r="P604" s="6">
        <v>0</v>
      </c>
      <c r="Q604" s="5">
        <f t="shared" si="36"/>
        <v>0</v>
      </c>
      <c r="R604" s="5">
        <f t="shared" si="37"/>
        <v>0</v>
      </c>
      <c r="S604" s="5">
        <f t="shared" si="38"/>
        <v>0</v>
      </c>
      <c r="T604" s="7">
        <f t="shared" si="39"/>
        <v>0</v>
      </c>
    </row>
    <row r="605" spans="1:20" x14ac:dyDescent="0.35">
      <c r="A605" t="s">
        <v>1514</v>
      </c>
      <c r="B605" t="s">
        <v>1515</v>
      </c>
      <c r="C605" t="s">
        <v>29</v>
      </c>
      <c r="D605" t="s">
        <v>59</v>
      </c>
      <c r="E605" t="s">
        <v>62</v>
      </c>
      <c r="F605" t="s">
        <v>72</v>
      </c>
      <c r="G605">
        <v>2022</v>
      </c>
      <c r="H605" t="s">
        <v>743</v>
      </c>
      <c r="I605" t="s">
        <v>221</v>
      </c>
      <c r="J605" s="5">
        <v>250000</v>
      </c>
      <c r="N605" s="6">
        <v>0</v>
      </c>
      <c r="O605" s="6">
        <v>0</v>
      </c>
      <c r="P605" s="6">
        <v>0</v>
      </c>
      <c r="Q605" s="5">
        <f t="shared" si="36"/>
        <v>0</v>
      </c>
      <c r="R605" s="5">
        <f t="shared" si="37"/>
        <v>0</v>
      </c>
      <c r="S605" s="5">
        <f t="shared" si="38"/>
        <v>0</v>
      </c>
      <c r="T605" s="7">
        <f t="shared" si="39"/>
        <v>0</v>
      </c>
    </row>
    <row r="606" spans="1:20" x14ac:dyDescent="0.35">
      <c r="A606" t="s">
        <v>1516</v>
      </c>
      <c r="B606" t="s">
        <v>1517</v>
      </c>
      <c r="C606" t="s">
        <v>29</v>
      </c>
      <c r="D606" t="s">
        <v>59</v>
      </c>
      <c r="E606" t="s">
        <v>221</v>
      </c>
      <c r="F606" t="s">
        <v>739</v>
      </c>
      <c r="G606">
        <v>2022</v>
      </c>
      <c r="H606" t="s">
        <v>1518</v>
      </c>
      <c r="I606" t="s">
        <v>221</v>
      </c>
      <c r="J606" s="5">
        <v>350000</v>
      </c>
      <c r="N606" s="6">
        <v>0</v>
      </c>
      <c r="O606" s="6">
        <v>0</v>
      </c>
      <c r="P606" s="6">
        <v>0</v>
      </c>
      <c r="Q606" s="5">
        <f t="shared" si="36"/>
        <v>0</v>
      </c>
      <c r="R606" s="5">
        <f t="shared" si="37"/>
        <v>0</v>
      </c>
      <c r="S606" s="5">
        <f t="shared" si="38"/>
        <v>0</v>
      </c>
      <c r="T606" s="7">
        <f t="shared" si="39"/>
        <v>0</v>
      </c>
    </row>
    <row r="607" spans="1:20" x14ac:dyDescent="0.35">
      <c r="A607" t="s">
        <v>1519</v>
      </c>
      <c r="B607" t="s">
        <v>1520</v>
      </c>
      <c r="C607" t="s">
        <v>29</v>
      </c>
      <c r="D607" t="s">
        <v>59</v>
      </c>
      <c r="E607" t="s">
        <v>63</v>
      </c>
      <c r="F607" t="s">
        <v>75</v>
      </c>
      <c r="G607">
        <v>2022</v>
      </c>
      <c r="H607" t="s">
        <v>560</v>
      </c>
      <c r="I607" t="s">
        <v>221</v>
      </c>
      <c r="J607" s="5">
        <v>250000</v>
      </c>
      <c r="N607" s="6">
        <v>0</v>
      </c>
      <c r="O607" s="6">
        <v>0</v>
      </c>
      <c r="P607" s="6">
        <v>0</v>
      </c>
      <c r="Q607" s="5">
        <f t="shared" si="36"/>
        <v>0</v>
      </c>
      <c r="R607" s="5">
        <f t="shared" si="37"/>
        <v>0</v>
      </c>
      <c r="S607" s="5">
        <f t="shared" si="38"/>
        <v>0</v>
      </c>
      <c r="T607" s="7">
        <f t="shared" si="39"/>
        <v>0</v>
      </c>
    </row>
    <row r="608" spans="1:20" x14ac:dyDescent="0.35">
      <c r="A608" t="s">
        <v>1521</v>
      </c>
      <c r="B608" t="s">
        <v>1522</v>
      </c>
      <c r="C608" t="s">
        <v>29</v>
      </c>
      <c r="D608" t="s">
        <v>59</v>
      </c>
      <c r="E608" t="s">
        <v>64</v>
      </c>
      <c r="F608" t="s">
        <v>87</v>
      </c>
      <c r="G608">
        <v>2022</v>
      </c>
      <c r="H608" t="s">
        <v>1070</v>
      </c>
      <c r="I608" t="s">
        <v>221</v>
      </c>
      <c r="J608" s="5">
        <v>125000</v>
      </c>
      <c r="N608" s="6">
        <v>0</v>
      </c>
      <c r="O608" s="6">
        <v>0</v>
      </c>
      <c r="P608" s="6">
        <v>0</v>
      </c>
      <c r="Q608" s="5">
        <f t="shared" si="36"/>
        <v>0</v>
      </c>
      <c r="R608" s="5">
        <f t="shared" si="37"/>
        <v>0</v>
      </c>
      <c r="S608" s="5">
        <f t="shared" si="38"/>
        <v>0</v>
      </c>
      <c r="T608" s="7">
        <f t="shared" si="39"/>
        <v>0</v>
      </c>
    </row>
    <row r="609" spans="1:20" x14ac:dyDescent="0.35">
      <c r="A609" t="s">
        <v>1523</v>
      </c>
      <c r="B609" t="s">
        <v>1524</v>
      </c>
      <c r="C609" t="s">
        <v>29</v>
      </c>
      <c r="D609" t="s">
        <v>59</v>
      </c>
      <c r="E609" t="s">
        <v>63</v>
      </c>
      <c r="F609" t="s">
        <v>89</v>
      </c>
      <c r="G609">
        <v>2022</v>
      </c>
      <c r="H609" t="s">
        <v>1525</v>
      </c>
      <c r="I609" t="s">
        <v>221</v>
      </c>
      <c r="J609" s="5">
        <v>20000</v>
      </c>
      <c r="N609" s="6">
        <v>0</v>
      </c>
      <c r="O609" s="6">
        <v>0</v>
      </c>
      <c r="P609" s="6">
        <v>0</v>
      </c>
      <c r="Q609" s="5">
        <f t="shared" si="36"/>
        <v>0</v>
      </c>
      <c r="R609" s="5">
        <f t="shared" si="37"/>
        <v>0</v>
      </c>
      <c r="S609" s="5">
        <f t="shared" si="38"/>
        <v>0</v>
      </c>
      <c r="T609" s="7">
        <f t="shared" si="39"/>
        <v>0</v>
      </c>
    </row>
    <row r="610" spans="1:20" x14ac:dyDescent="0.35">
      <c r="A610" t="s">
        <v>1526</v>
      </c>
      <c r="B610" t="s">
        <v>1527</v>
      </c>
      <c r="C610" t="s">
        <v>29</v>
      </c>
      <c r="D610" t="s">
        <v>59</v>
      </c>
      <c r="E610" t="s">
        <v>221</v>
      </c>
      <c r="F610" t="s">
        <v>739</v>
      </c>
      <c r="G610">
        <v>2022</v>
      </c>
      <c r="H610" t="s">
        <v>783</v>
      </c>
      <c r="I610" t="s">
        <v>221</v>
      </c>
      <c r="J610" s="5">
        <v>1500000</v>
      </c>
      <c r="N610" s="6">
        <v>0</v>
      </c>
      <c r="O610" s="6">
        <v>0</v>
      </c>
      <c r="P610" s="6">
        <v>0</v>
      </c>
      <c r="Q610" s="5">
        <f t="shared" si="36"/>
        <v>0</v>
      </c>
      <c r="R610" s="5">
        <f t="shared" si="37"/>
        <v>0</v>
      </c>
      <c r="S610" s="5">
        <f t="shared" si="38"/>
        <v>0</v>
      </c>
      <c r="T610" s="7">
        <f t="shared" si="39"/>
        <v>0</v>
      </c>
    </row>
    <row r="611" spans="1:20" x14ac:dyDescent="0.35">
      <c r="A611" t="s">
        <v>488</v>
      </c>
      <c r="B611" t="s">
        <v>1528</v>
      </c>
      <c r="C611" t="s">
        <v>33</v>
      </c>
      <c r="D611" t="s">
        <v>60</v>
      </c>
      <c r="E611" t="s">
        <v>65</v>
      </c>
      <c r="F611" t="s">
        <v>78</v>
      </c>
      <c r="G611">
        <v>2022</v>
      </c>
      <c r="H611" t="s">
        <v>528</v>
      </c>
      <c r="I611" t="s">
        <v>111</v>
      </c>
      <c r="J611" s="5">
        <v>5000000</v>
      </c>
      <c r="K611" t="s">
        <v>115</v>
      </c>
      <c r="L611" t="s">
        <v>116</v>
      </c>
      <c r="M611" t="s">
        <v>120</v>
      </c>
      <c r="N611" s="6">
        <v>0</v>
      </c>
      <c r="O611" s="6">
        <v>0</v>
      </c>
      <c r="P611" s="6">
        <v>0.157</v>
      </c>
      <c r="Q611" s="5">
        <f t="shared" si="36"/>
        <v>0</v>
      </c>
      <c r="R611" s="5">
        <f t="shared" si="37"/>
        <v>0</v>
      </c>
      <c r="S611" s="5">
        <f t="shared" si="38"/>
        <v>785000</v>
      </c>
      <c r="T611" s="7">
        <f t="shared" si="39"/>
        <v>785000</v>
      </c>
    </row>
    <row r="612" spans="1:20" x14ac:dyDescent="0.35">
      <c r="A612" t="s">
        <v>488</v>
      </c>
      <c r="B612" t="s">
        <v>1528</v>
      </c>
      <c r="C612" t="s">
        <v>33</v>
      </c>
      <c r="D612" t="s">
        <v>60</v>
      </c>
      <c r="E612" t="s">
        <v>65</v>
      </c>
      <c r="F612" t="s">
        <v>78</v>
      </c>
      <c r="G612">
        <v>2022</v>
      </c>
      <c r="H612" t="s">
        <v>528</v>
      </c>
      <c r="I612" t="s">
        <v>111</v>
      </c>
      <c r="J612" s="5">
        <v>5000000</v>
      </c>
      <c r="K612" t="s">
        <v>115</v>
      </c>
      <c r="L612" t="s">
        <v>117</v>
      </c>
      <c r="M612" t="s">
        <v>127</v>
      </c>
      <c r="N612" s="6">
        <v>0</v>
      </c>
      <c r="O612" s="6">
        <v>0</v>
      </c>
      <c r="P612" s="6">
        <v>5.8299999999999998E-2</v>
      </c>
      <c r="Q612" s="5">
        <f t="shared" si="36"/>
        <v>0</v>
      </c>
      <c r="R612" s="5">
        <f t="shared" si="37"/>
        <v>0</v>
      </c>
      <c r="S612" s="5">
        <f t="shared" si="38"/>
        <v>291500</v>
      </c>
      <c r="T612" s="7">
        <f t="shared" si="39"/>
        <v>291500</v>
      </c>
    </row>
    <row r="613" spans="1:20" x14ac:dyDescent="0.35">
      <c r="A613" t="s">
        <v>489</v>
      </c>
      <c r="B613" t="s">
        <v>1529</v>
      </c>
      <c r="C613" t="s">
        <v>27</v>
      </c>
      <c r="D613" t="s">
        <v>60</v>
      </c>
      <c r="E613" t="s">
        <v>63</v>
      </c>
      <c r="F613" t="s">
        <v>83</v>
      </c>
      <c r="G613">
        <v>2022</v>
      </c>
      <c r="H613" t="s">
        <v>1438</v>
      </c>
      <c r="I613" t="s">
        <v>111</v>
      </c>
      <c r="J613" s="5">
        <v>90000000</v>
      </c>
      <c r="K613" t="s">
        <v>115</v>
      </c>
      <c r="L613" t="s">
        <v>117</v>
      </c>
      <c r="M613" t="s">
        <v>127</v>
      </c>
      <c r="N613" s="6">
        <v>0</v>
      </c>
      <c r="O613" s="6">
        <v>0</v>
      </c>
      <c r="P613" s="6">
        <v>0.3196</v>
      </c>
      <c r="Q613" s="5">
        <f t="shared" si="36"/>
        <v>0</v>
      </c>
      <c r="R613" s="5">
        <f t="shared" si="37"/>
        <v>0</v>
      </c>
      <c r="S613" s="5">
        <f t="shared" si="38"/>
        <v>28764000</v>
      </c>
      <c r="T613" s="7">
        <f t="shared" si="39"/>
        <v>28764000</v>
      </c>
    </row>
    <row r="614" spans="1:20" x14ac:dyDescent="0.35">
      <c r="A614" t="s">
        <v>490</v>
      </c>
      <c r="B614" t="s">
        <v>1530</v>
      </c>
      <c r="C614" t="s">
        <v>27</v>
      </c>
      <c r="D614" t="s">
        <v>60</v>
      </c>
      <c r="E614" t="s">
        <v>64</v>
      </c>
      <c r="F614" t="s">
        <v>77</v>
      </c>
      <c r="G614">
        <v>2022</v>
      </c>
      <c r="H614" t="s">
        <v>585</v>
      </c>
      <c r="I614" t="s">
        <v>111</v>
      </c>
      <c r="J614" s="5">
        <v>30000000</v>
      </c>
      <c r="K614" t="s">
        <v>115</v>
      </c>
      <c r="L614" t="s">
        <v>117</v>
      </c>
      <c r="M614" t="s">
        <v>130</v>
      </c>
      <c r="N614" s="6">
        <v>0</v>
      </c>
      <c r="O614" s="6">
        <v>0</v>
      </c>
      <c r="P614" s="6">
        <v>2.52E-2</v>
      </c>
      <c r="Q614" s="5">
        <f t="shared" si="36"/>
        <v>0</v>
      </c>
      <c r="R614" s="5">
        <f t="shared" si="37"/>
        <v>0</v>
      </c>
      <c r="S614" s="5">
        <f t="shared" si="38"/>
        <v>756000</v>
      </c>
      <c r="T614" s="7">
        <f t="shared" si="39"/>
        <v>756000</v>
      </c>
    </row>
    <row r="615" spans="1:20" x14ac:dyDescent="0.35">
      <c r="A615" t="s">
        <v>490</v>
      </c>
      <c r="B615" t="s">
        <v>1530</v>
      </c>
      <c r="C615" t="s">
        <v>27</v>
      </c>
      <c r="D615" t="s">
        <v>60</v>
      </c>
      <c r="E615" t="s">
        <v>64</v>
      </c>
      <c r="F615" t="s">
        <v>77</v>
      </c>
      <c r="G615">
        <v>2022</v>
      </c>
      <c r="H615" t="s">
        <v>585</v>
      </c>
      <c r="I615" t="s">
        <v>111</v>
      </c>
      <c r="J615" s="5">
        <v>30000000</v>
      </c>
      <c r="K615" t="s">
        <v>114</v>
      </c>
      <c r="L615" t="s">
        <v>117</v>
      </c>
      <c r="N615" s="6">
        <v>0.127</v>
      </c>
      <c r="O615" s="6">
        <v>0</v>
      </c>
      <c r="P615" s="6">
        <v>0</v>
      </c>
      <c r="Q615" s="5">
        <f t="shared" si="36"/>
        <v>3810000</v>
      </c>
      <c r="R615" s="5">
        <f t="shared" si="37"/>
        <v>0</v>
      </c>
      <c r="S615" s="5">
        <f t="shared" si="38"/>
        <v>0</v>
      </c>
      <c r="T615" s="7">
        <f t="shared" si="39"/>
        <v>3810000</v>
      </c>
    </row>
    <row r="616" spans="1:20" x14ac:dyDescent="0.35">
      <c r="A616" t="s">
        <v>491</v>
      </c>
      <c r="B616" t="s">
        <v>1531</v>
      </c>
      <c r="C616" t="s">
        <v>27</v>
      </c>
      <c r="D616" t="s">
        <v>60</v>
      </c>
      <c r="E616" t="s">
        <v>62</v>
      </c>
      <c r="F616" t="s">
        <v>81</v>
      </c>
      <c r="G616">
        <v>2022</v>
      </c>
      <c r="H616" t="s">
        <v>526</v>
      </c>
      <c r="I616" t="s">
        <v>111</v>
      </c>
      <c r="J616" s="5">
        <v>40000000</v>
      </c>
      <c r="K616" t="s">
        <v>114</v>
      </c>
      <c r="L616" t="s">
        <v>135</v>
      </c>
      <c r="N616" s="6">
        <v>1</v>
      </c>
      <c r="O616" s="6">
        <v>0</v>
      </c>
      <c r="P616" s="6">
        <v>0</v>
      </c>
      <c r="Q616" s="5">
        <f t="shared" si="36"/>
        <v>40000000</v>
      </c>
      <c r="R616" s="5">
        <f t="shared" si="37"/>
        <v>0</v>
      </c>
      <c r="S616" s="5">
        <f t="shared" si="38"/>
        <v>0</v>
      </c>
      <c r="T616" s="7">
        <f t="shared" si="39"/>
        <v>40000000</v>
      </c>
    </row>
    <row r="617" spans="1:20" x14ac:dyDescent="0.35">
      <c r="A617" t="s">
        <v>492</v>
      </c>
      <c r="B617" t="s">
        <v>1532</v>
      </c>
      <c r="C617" t="s">
        <v>27</v>
      </c>
      <c r="D617" t="s">
        <v>60</v>
      </c>
      <c r="E617" t="s">
        <v>65</v>
      </c>
      <c r="F617" t="s">
        <v>79</v>
      </c>
      <c r="G617">
        <v>2022</v>
      </c>
      <c r="H617" t="s">
        <v>592</v>
      </c>
      <c r="I617" t="s">
        <v>111</v>
      </c>
      <c r="J617" s="5">
        <v>6500000</v>
      </c>
      <c r="K617" t="s">
        <v>115</v>
      </c>
      <c r="L617" t="s">
        <v>117</v>
      </c>
      <c r="M617" t="s">
        <v>127</v>
      </c>
      <c r="N617" s="6">
        <v>0</v>
      </c>
      <c r="O617" s="6">
        <v>0</v>
      </c>
      <c r="P617" s="6">
        <v>0.34210000000000002</v>
      </c>
      <c r="Q617" s="5">
        <f t="shared" si="36"/>
        <v>0</v>
      </c>
      <c r="R617" s="5">
        <f t="shared" si="37"/>
        <v>0</v>
      </c>
      <c r="S617" s="5">
        <f t="shared" si="38"/>
        <v>2223650</v>
      </c>
      <c r="T617" s="7">
        <f t="shared" si="39"/>
        <v>2223650</v>
      </c>
    </row>
    <row r="618" spans="1:20" x14ac:dyDescent="0.35">
      <c r="A618" t="s">
        <v>493</v>
      </c>
      <c r="B618" t="s">
        <v>1533</v>
      </c>
      <c r="C618" t="s">
        <v>27</v>
      </c>
      <c r="D618" t="s">
        <v>60</v>
      </c>
      <c r="E618" t="s">
        <v>67</v>
      </c>
      <c r="F618" t="s">
        <v>84</v>
      </c>
      <c r="G618">
        <v>2022</v>
      </c>
      <c r="H618" t="s">
        <v>641</v>
      </c>
      <c r="I618" t="s">
        <v>111</v>
      </c>
      <c r="J618" s="5">
        <v>155000000</v>
      </c>
      <c r="K618" t="s">
        <v>115</v>
      </c>
      <c r="L618" t="s">
        <v>117</v>
      </c>
      <c r="M618" t="s">
        <v>127</v>
      </c>
      <c r="N618" s="6">
        <v>0</v>
      </c>
      <c r="O618" s="6">
        <v>0</v>
      </c>
      <c r="P618" s="6">
        <v>0.41859999999999997</v>
      </c>
      <c r="Q618" s="5">
        <f t="shared" si="36"/>
        <v>0</v>
      </c>
      <c r="R618" s="5">
        <f t="shared" si="37"/>
        <v>0</v>
      </c>
      <c r="S618" s="5">
        <f t="shared" si="38"/>
        <v>64882999.999999993</v>
      </c>
      <c r="T618" s="7">
        <f t="shared" si="39"/>
        <v>64882999.999999993</v>
      </c>
    </row>
    <row r="619" spans="1:20" x14ac:dyDescent="0.35">
      <c r="A619" t="s">
        <v>494</v>
      </c>
      <c r="B619" t="s">
        <v>1534</v>
      </c>
      <c r="C619" t="s">
        <v>27</v>
      </c>
      <c r="D619" t="s">
        <v>60</v>
      </c>
      <c r="E619" t="s">
        <v>63</v>
      </c>
      <c r="F619" t="s">
        <v>73</v>
      </c>
      <c r="G619">
        <v>2022</v>
      </c>
      <c r="H619" t="s">
        <v>592</v>
      </c>
      <c r="I619" t="s">
        <v>111</v>
      </c>
      <c r="J619" s="5">
        <v>45000000</v>
      </c>
      <c r="K619" t="s">
        <v>115</v>
      </c>
      <c r="L619" t="s">
        <v>117</v>
      </c>
      <c r="M619" t="s">
        <v>127</v>
      </c>
      <c r="N619" s="6">
        <v>0</v>
      </c>
      <c r="O619" s="6">
        <v>0</v>
      </c>
      <c r="P619" s="6">
        <v>5.2199999999999996E-2</v>
      </c>
      <c r="Q619" s="5">
        <f t="shared" si="36"/>
        <v>0</v>
      </c>
      <c r="R619" s="5">
        <f t="shared" si="37"/>
        <v>0</v>
      </c>
      <c r="S619" s="5">
        <f t="shared" si="38"/>
        <v>2349000</v>
      </c>
      <c r="T619" s="7">
        <f t="shared" si="39"/>
        <v>2349000</v>
      </c>
    </row>
    <row r="620" spans="1:20" x14ac:dyDescent="0.35">
      <c r="A620" t="s">
        <v>494</v>
      </c>
      <c r="B620" t="s">
        <v>1534</v>
      </c>
      <c r="C620" t="s">
        <v>27</v>
      </c>
      <c r="D620" t="s">
        <v>60</v>
      </c>
      <c r="E620" t="s">
        <v>63</v>
      </c>
      <c r="F620" t="s">
        <v>73</v>
      </c>
      <c r="G620">
        <v>2022</v>
      </c>
      <c r="H620" t="s">
        <v>592</v>
      </c>
      <c r="I620" t="s">
        <v>111</v>
      </c>
      <c r="J620" s="5">
        <v>45000000</v>
      </c>
      <c r="K620" t="s">
        <v>115</v>
      </c>
      <c r="L620" t="s">
        <v>138</v>
      </c>
      <c r="M620" t="s">
        <v>127</v>
      </c>
      <c r="N620" s="6">
        <v>0</v>
      </c>
      <c r="O620" s="6">
        <v>0</v>
      </c>
      <c r="P620" s="6">
        <v>0.1036</v>
      </c>
      <c r="Q620" s="5">
        <f t="shared" si="36"/>
        <v>0</v>
      </c>
      <c r="R620" s="5">
        <f t="shared" si="37"/>
        <v>0</v>
      </c>
      <c r="S620" s="5">
        <f t="shared" si="38"/>
        <v>4662000</v>
      </c>
      <c r="T620" s="7">
        <f t="shared" si="39"/>
        <v>4662000</v>
      </c>
    </row>
    <row r="621" spans="1:20" x14ac:dyDescent="0.35">
      <c r="A621" t="s">
        <v>1535</v>
      </c>
      <c r="B621" t="s">
        <v>1536</v>
      </c>
      <c r="C621" t="s">
        <v>29</v>
      </c>
      <c r="D621" t="s">
        <v>60</v>
      </c>
      <c r="E621" t="s">
        <v>64</v>
      </c>
      <c r="F621" t="s">
        <v>74</v>
      </c>
      <c r="G621">
        <v>2022</v>
      </c>
      <c r="H621" t="s">
        <v>1148</v>
      </c>
      <c r="I621" t="s">
        <v>221</v>
      </c>
      <c r="J621" s="5">
        <v>75000</v>
      </c>
      <c r="N621" s="6">
        <v>0</v>
      </c>
      <c r="O621" s="6">
        <v>0</v>
      </c>
      <c r="P621" s="6">
        <v>0</v>
      </c>
      <c r="Q621" s="5">
        <f t="shared" si="36"/>
        <v>0</v>
      </c>
      <c r="R621" s="5">
        <f t="shared" si="37"/>
        <v>0</v>
      </c>
      <c r="S621" s="5">
        <f t="shared" si="38"/>
        <v>0</v>
      </c>
      <c r="T621" s="7">
        <f t="shared" si="39"/>
        <v>0</v>
      </c>
    </row>
    <row r="622" spans="1:20" x14ac:dyDescent="0.35">
      <c r="A622" t="s">
        <v>495</v>
      </c>
      <c r="B622" t="s">
        <v>1537</v>
      </c>
      <c r="C622" t="s">
        <v>29</v>
      </c>
      <c r="D622" t="s">
        <v>60</v>
      </c>
      <c r="E622" t="s">
        <v>62</v>
      </c>
      <c r="F622" t="s">
        <v>81</v>
      </c>
      <c r="G622">
        <v>2022</v>
      </c>
      <c r="H622" t="s">
        <v>639</v>
      </c>
      <c r="I622" t="s">
        <v>111</v>
      </c>
      <c r="J622" s="5">
        <v>370000</v>
      </c>
      <c r="K622" t="s">
        <v>114</v>
      </c>
      <c r="L622" t="s">
        <v>117</v>
      </c>
      <c r="N622" s="6">
        <v>1</v>
      </c>
      <c r="O622" s="6">
        <v>0</v>
      </c>
      <c r="P622" s="6">
        <v>0</v>
      </c>
      <c r="Q622" s="5">
        <f t="shared" si="36"/>
        <v>370000</v>
      </c>
      <c r="R622" s="5">
        <f t="shared" si="37"/>
        <v>0</v>
      </c>
      <c r="S622" s="5">
        <f t="shared" si="38"/>
        <v>0</v>
      </c>
      <c r="T622" s="7">
        <f t="shared" si="39"/>
        <v>370000</v>
      </c>
    </row>
    <row r="623" spans="1:20" x14ac:dyDescent="0.35">
      <c r="A623" t="s">
        <v>496</v>
      </c>
      <c r="B623" t="s">
        <v>1538</v>
      </c>
      <c r="C623" t="s">
        <v>29</v>
      </c>
      <c r="D623" t="s">
        <v>60</v>
      </c>
      <c r="E623" t="s">
        <v>62</v>
      </c>
      <c r="F623" t="s">
        <v>72</v>
      </c>
      <c r="G623">
        <v>2022</v>
      </c>
      <c r="H623" t="s">
        <v>670</v>
      </c>
      <c r="I623" t="s">
        <v>111</v>
      </c>
      <c r="J623" s="5">
        <v>200000</v>
      </c>
      <c r="K623" t="s">
        <v>113</v>
      </c>
      <c r="M623" t="s">
        <v>127</v>
      </c>
      <c r="N623" s="6">
        <v>0</v>
      </c>
      <c r="O623" s="6">
        <v>0.35</v>
      </c>
      <c r="P623" s="6">
        <v>0</v>
      </c>
      <c r="Q623" s="5">
        <f t="shared" si="36"/>
        <v>0</v>
      </c>
      <c r="R623" s="5">
        <f t="shared" si="37"/>
        <v>70000</v>
      </c>
      <c r="S623" s="5">
        <f t="shared" si="38"/>
        <v>0</v>
      </c>
      <c r="T623" s="7">
        <f t="shared" si="39"/>
        <v>70000</v>
      </c>
    </row>
    <row r="624" spans="1:20" x14ac:dyDescent="0.35">
      <c r="A624" t="s">
        <v>1539</v>
      </c>
      <c r="B624" t="s">
        <v>1540</v>
      </c>
      <c r="C624" t="s">
        <v>29</v>
      </c>
      <c r="D624" t="s">
        <v>60</v>
      </c>
      <c r="E624" t="s">
        <v>64</v>
      </c>
      <c r="F624" t="s">
        <v>77</v>
      </c>
      <c r="G624">
        <v>2022</v>
      </c>
      <c r="H624" t="s">
        <v>1541</v>
      </c>
      <c r="I624" t="s">
        <v>221</v>
      </c>
      <c r="J624" s="5">
        <v>400000</v>
      </c>
      <c r="N624" s="6">
        <v>0</v>
      </c>
      <c r="O624" s="6">
        <v>0</v>
      </c>
      <c r="P624" s="6">
        <v>0</v>
      </c>
      <c r="Q624" s="5">
        <f t="shared" si="36"/>
        <v>0</v>
      </c>
      <c r="R624" s="5">
        <f t="shared" si="37"/>
        <v>0</v>
      </c>
      <c r="S624" s="5">
        <f t="shared" si="38"/>
        <v>0</v>
      </c>
      <c r="T624" s="7">
        <f t="shared" si="39"/>
        <v>0</v>
      </c>
    </row>
    <row r="625" spans="1:20" x14ac:dyDescent="0.35">
      <c r="A625" t="s">
        <v>497</v>
      </c>
      <c r="B625" t="s">
        <v>1542</v>
      </c>
      <c r="C625" t="s">
        <v>29</v>
      </c>
      <c r="D625" t="s">
        <v>60</v>
      </c>
      <c r="E625" t="s">
        <v>65</v>
      </c>
      <c r="F625" t="s">
        <v>78</v>
      </c>
      <c r="G625">
        <v>2022</v>
      </c>
      <c r="H625" t="s">
        <v>1050</v>
      </c>
      <c r="I625" t="s">
        <v>111</v>
      </c>
      <c r="J625" s="5">
        <v>750000</v>
      </c>
      <c r="K625" t="s">
        <v>115</v>
      </c>
      <c r="L625" t="s">
        <v>116</v>
      </c>
      <c r="M625" t="s">
        <v>120</v>
      </c>
      <c r="N625" s="6">
        <v>0</v>
      </c>
      <c r="O625" s="6">
        <v>0</v>
      </c>
      <c r="P625" s="6">
        <v>0.65</v>
      </c>
      <c r="Q625" s="5">
        <f t="shared" si="36"/>
        <v>0</v>
      </c>
      <c r="R625" s="5">
        <f t="shared" si="37"/>
        <v>0</v>
      </c>
      <c r="S625" s="5">
        <f t="shared" si="38"/>
        <v>487500</v>
      </c>
      <c r="T625" s="7">
        <f t="shared" si="39"/>
        <v>487500</v>
      </c>
    </row>
    <row r="626" spans="1:20" x14ac:dyDescent="0.35">
      <c r="A626" t="s">
        <v>1543</v>
      </c>
      <c r="B626" t="s">
        <v>19</v>
      </c>
      <c r="C626" t="s">
        <v>29</v>
      </c>
      <c r="D626" t="s">
        <v>60</v>
      </c>
      <c r="E626" t="s">
        <v>71</v>
      </c>
      <c r="F626" t="s">
        <v>110</v>
      </c>
      <c r="G626">
        <v>2022</v>
      </c>
      <c r="H626" t="s">
        <v>590</v>
      </c>
      <c r="I626" t="s">
        <v>221</v>
      </c>
      <c r="J626" s="5">
        <v>332626</v>
      </c>
      <c r="N626" s="6">
        <v>0</v>
      </c>
      <c r="O626" s="6">
        <v>0</v>
      </c>
      <c r="P626" s="6">
        <v>0</v>
      </c>
      <c r="Q626" s="5">
        <f t="shared" si="36"/>
        <v>0</v>
      </c>
      <c r="R626" s="5">
        <f t="shared" si="37"/>
        <v>0</v>
      </c>
      <c r="S626" s="5">
        <f t="shared" si="38"/>
        <v>0</v>
      </c>
      <c r="T626" s="7">
        <f t="shared" si="39"/>
        <v>0</v>
      </c>
    </row>
    <row r="627" spans="1:20" x14ac:dyDescent="0.35">
      <c r="A627" t="s">
        <v>498</v>
      </c>
      <c r="B627" t="s">
        <v>1544</v>
      </c>
      <c r="C627" t="s">
        <v>29</v>
      </c>
      <c r="D627" t="s">
        <v>60</v>
      </c>
      <c r="E627" t="s">
        <v>62</v>
      </c>
      <c r="F627" t="s">
        <v>72</v>
      </c>
      <c r="G627">
        <v>2022</v>
      </c>
      <c r="H627" t="s">
        <v>875</v>
      </c>
      <c r="I627" t="s">
        <v>111</v>
      </c>
      <c r="J627" s="5">
        <v>200000</v>
      </c>
      <c r="K627" t="s">
        <v>114</v>
      </c>
      <c r="L627" t="s">
        <v>112</v>
      </c>
      <c r="N627" s="6">
        <v>1</v>
      </c>
      <c r="O627" s="6">
        <v>0</v>
      </c>
      <c r="P627" s="6">
        <v>0</v>
      </c>
      <c r="Q627" s="5">
        <f t="shared" si="36"/>
        <v>200000</v>
      </c>
      <c r="R627" s="5">
        <f t="shared" si="37"/>
        <v>0</v>
      </c>
      <c r="S627" s="5">
        <f t="shared" si="38"/>
        <v>0</v>
      </c>
      <c r="T627" s="7">
        <f t="shared" si="39"/>
        <v>200000</v>
      </c>
    </row>
    <row r="628" spans="1:20" x14ac:dyDescent="0.35">
      <c r="A628" t="s">
        <v>1545</v>
      </c>
      <c r="B628" t="s">
        <v>1546</v>
      </c>
      <c r="C628" t="s">
        <v>29</v>
      </c>
      <c r="D628" t="s">
        <v>60</v>
      </c>
      <c r="E628" t="s">
        <v>62</v>
      </c>
      <c r="F628" t="s">
        <v>72</v>
      </c>
      <c r="G628">
        <v>2022</v>
      </c>
      <c r="H628" t="s">
        <v>1547</v>
      </c>
      <c r="I628" t="s">
        <v>221</v>
      </c>
      <c r="J628" s="5">
        <v>500000</v>
      </c>
      <c r="N628" s="6">
        <v>0</v>
      </c>
      <c r="O628" s="6">
        <v>0</v>
      </c>
      <c r="P628" s="6">
        <v>0</v>
      </c>
      <c r="Q628" s="5">
        <f t="shared" si="36"/>
        <v>0</v>
      </c>
      <c r="R628" s="5">
        <f t="shared" si="37"/>
        <v>0</v>
      </c>
      <c r="S628" s="5">
        <f t="shared" si="38"/>
        <v>0</v>
      </c>
      <c r="T628" s="7">
        <f t="shared" si="39"/>
        <v>0</v>
      </c>
    </row>
    <row r="629" spans="1:20" x14ac:dyDescent="0.35">
      <c r="A629" t="s">
        <v>499</v>
      </c>
      <c r="B629" t="s">
        <v>1548</v>
      </c>
      <c r="C629" t="s">
        <v>29</v>
      </c>
      <c r="D629" t="s">
        <v>60</v>
      </c>
      <c r="E629" t="s">
        <v>65</v>
      </c>
      <c r="F629" t="s">
        <v>90</v>
      </c>
      <c r="G629">
        <v>2022</v>
      </c>
      <c r="H629" t="s">
        <v>531</v>
      </c>
      <c r="I629" t="s">
        <v>111</v>
      </c>
      <c r="J629" s="5">
        <v>500000</v>
      </c>
      <c r="K629" t="s">
        <v>115</v>
      </c>
      <c r="L629" t="s">
        <v>117</v>
      </c>
      <c r="M629" t="s">
        <v>127</v>
      </c>
      <c r="N629" s="6">
        <v>0</v>
      </c>
      <c r="O629" s="6">
        <v>0</v>
      </c>
      <c r="P629" s="6">
        <v>1</v>
      </c>
      <c r="Q629" s="5">
        <f t="shared" si="36"/>
        <v>0</v>
      </c>
      <c r="R629" s="5">
        <f t="shared" si="37"/>
        <v>0</v>
      </c>
      <c r="S629" s="5">
        <f t="shared" si="38"/>
        <v>500000</v>
      </c>
      <c r="T629" s="7">
        <f t="shared" si="39"/>
        <v>500000</v>
      </c>
    </row>
    <row r="630" spans="1:20" x14ac:dyDescent="0.35">
      <c r="A630" t="s">
        <v>1549</v>
      </c>
      <c r="B630" t="s">
        <v>1550</v>
      </c>
      <c r="C630" t="s">
        <v>29</v>
      </c>
      <c r="D630" t="s">
        <v>60</v>
      </c>
      <c r="E630" t="s">
        <v>64</v>
      </c>
      <c r="F630" t="s">
        <v>77</v>
      </c>
      <c r="G630">
        <v>2022</v>
      </c>
      <c r="H630" t="s">
        <v>764</v>
      </c>
      <c r="I630" t="s">
        <v>221</v>
      </c>
      <c r="J630" s="5">
        <v>300000</v>
      </c>
      <c r="N630" s="6">
        <v>0</v>
      </c>
      <c r="O630" s="6">
        <v>0</v>
      </c>
      <c r="P630" s="6">
        <v>0</v>
      </c>
      <c r="Q630" s="5">
        <f t="shared" si="36"/>
        <v>0</v>
      </c>
      <c r="R630" s="5">
        <f t="shared" si="37"/>
        <v>0</v>
      </c>
      <c r="S630" s="5">
        <f t="shared" si="38"/>
        <v>0</v>
      </c>
      <c r="T630" s="7">
        <f t="shared" si="39"/>
        <v>0</v>
      </c>
    </row>
    <row r="631" spans="1:20" x14ac:dyDescent="0.35">
      <c r="A631" t="s">
        <v>500</v>
      </c>
      <c r="B631" t="s">
        <v>1551</v>
      </c>
      <c r="C631" t="s">
        <v>29</v>
      </c>
      <c r="D631" t="s">
        <v>60</v>
      </c>
      <c r="E631" t="s">
        <v>65</v>
      </c>
      <c r="F631" t="s">
        <v>79</v>
      </c>
      <c r="G631">
        <v>2022</v>
      </c>
      <c r="H631" t="s">
        <v>1098</v>
      </c>
      <c r="I631" t="s">
        <v>111</v>
      </c>
      <c r="J631" s="5">
        <v>350000</v>
      </c>
      <c r="K631" t="s">
        <v>115</v>
      </c>
      <c r="L631" t="s">
        <v>118</v>
      </c>
      <c r="M631" t="s">
        <v>125</v>
      </c>
      <c r="N631" s="6">
        <v>0</v>
      </c>
      <c r="O631" s="6">
        <v>0</v>
      </c>
      <c r="P631" s="6">
        <v>1</v>
      </c>
      <c r="Q631" s="5">
        <f t="shared" si="36"/>
        <v>0</v>
      </c>
      <c r="R631" s="5">
        <f t="shared" si="37"/>
        <v>0</v>
      </c>
      <c r="S631" s="5">
        <f t="shared" si="38"/>
        <v>350000</v>
      </c>
      <c r="T631" s="7">
        <f t="shared" si="39"/>
        <v>350000</v>
      </c>
    </row>
    <row r="632" spans="1:20" x14ac:dyDescent="0.35">
      <c r="A632" t="s">
        <v>1552</v>
      </c>
      <c r="B632" t="s">
        <v>1553</v>
      </c>
      <c r="C632" t="s">
        <v>29</v>
      </c>
      <c r="D632" t="s">
        <v>60</v>
      </c>
      <c r="E632" t="s">
        <v>62</v>
      </c>
      <c r="F632" t="s">
        <v>76</v>
      </c>
      <c r="G632">
        <v>2022</v>
      </c>
      <c r="H632" t="s">
        <v>513</v>
      </c>
      <c r="I632" t="s">
        <v>221</v>
      </c>
      <c r="J632" s="5">
        <v>300000</v>
      </c>
      <c r="N632" s="6">
        <v>0</v>
      </c>
      <c r="O632" s="6">
        <v>0</v>
      </c>
      <c r="P632" s="6">
        <v>0</v>
      </c>
      <c r="Q632" s="5">
        <f t="shared" si="36"/>
        <v>0</v>
      </c>
      <c r="R632" s="5">
        <f t="shared" si="37"/>
        <v>0</v>
      </c>
      <c r="S632" s="5">
        <f t="shared" si="38"/>
        <v>0</v>
      </c>
      <c r="T632" s="7">
        <f t="shared" si="39"/>
        <v>0</v>
      </c>
    </row>
    <row r="633" spans="1:20" x14ac:dyDescent="0.35">
      <c r="A633" t="s">
        <v>1554</v>
      </c>
      <c r="B633" t="s">
        <v>1555</v>
      </c>
      <c r="C633" t="s">
        <v>29</v>
      </c>
      <c r="D633" t="s">
        <v>60</v>
      </c>
      <c r="E633" t="s">
        <v>65</v>
      </c>
      <c r="F633" t="s">
        <v>78</v>
      </c>
      <c r="G633">
        <v>2022</v>
      </c>
      <c r="H633" t="s">
        <v>665</v>
      </c>
      <c r="I633" t="s">
        <v>221</v>
      </c>
      <c r="J633" s="5">
        <v>400000</v>
      </c>
      <c r="N633" s="6">
        <v>0</v>
      </c>
      <c r="O633" s="6">
        <v>0</v>
      </c>
      <c r="P633" s="6">
        <v>0</v>
      </c>
      <c r="Q633" s="5">
        <f t="shared" si="36"/>
        <v>0</v>
      </c>
      <c r="R633" s="5">
        <f t="shared" si="37"/>
        <v>0</v>
      </c>
      <c r="S633" s="5">
        <f t="shared" si="38"/>
        <v>0</v>
      </c>
      <c r="T633" s="7">
        <f t="shared" si="39"/>
        <v>0</v>
      </c>
    </row>
    <row r="634" spans="1:20" x14ac:dyDescent="0.35">
      <c r="A634" t="s">
        <v>501</v>
      </c>
      <c r="B634" t="s">
        <v>1556</v>
      </c>
      <c r="C634" t="s">
        <v>29</v>
      </c>
      <c r="D634" t="s">
        <v>60</v>
      </c>
      <c r="E634" t="s">
        <v>65</v>
      </c>
      <c r="F634" t="s">
        <v>90</v>
      </c>
      <c r="G634">
        <v>2022</v>
      </c>
      <c r="H634" t="s">
        <v>552</v>
      </c>
      <c r="I634" t="s">
        <v>111</v>
      </c>
      <c r="J634" s="5">
        <v>400000</v>
      </c>
      <c r="K634" t="s">
        <v>115</v>
      </c>
      <c r="L634" t="s">
        <v>117</v>
      </c>
      <c r="M634" t="s">
        <v>127</v>
      </c>
      <c r="N634" s="6">
        <v>0</v>
      </c>
      <c r="O634" s="6">
        <v>0</v>
      </c>
      <c r="P634" s="6">
        <v>1</v>
      </c>
      <c r="Q634" s="5">
        <f t="shared" si="36"/>
        <v>0</v>
      </c>
      <c r="R634" s="5">
        <f t="shared" si="37"/>
        <v>0</v>
      </c>
      <c r="S634" s="5">
        <f t="shared" si="38"/>
        <v>400000</v>
      </c>
      <c r="T634" s="7">
        <f t="shared" si="39"/>
        <v>400000</v>
      </c>
    </row>
    <row r="635" spans="1:20" x14ac:dyDescent="0.35">
      <c r="A635" t="s">
        <v>502</v>
      </c>
      <c r="B635" t="s">
        <v>1557</v>
      </c>
      <c r="C635" t="s">
        <v>29</v>
      </c>
      <c r="D635" t="s">
        <v>60</v>
      </c>
      <c r="E635" t="s">
        <v>63</v>
      </c>
      <c r="F635" t="s">
        <v>73</v>
      </c>
      <c r="G635">
        <v>2022</v>
      </c>
      <c r="H635" t="s">
        <v>923</v>
      </c>
      <c r="I635" t="s">
        <v>111</v>
      </c>
      <c r="J635" s="5">
        <v>130000</v>
      </c>
      <c r="K635" t="s">
        <v>114</v>
      </c>
      <c r="L635" t="s">
        <v>138</v>
      </c>
      <c r="N635" s="6">
        <v>0.1</v>
      </c>
      <c r="O635" s="6">
        <v>0</v>
      </c>
      <c r="P635" s="6">
        <v>0</v>
      </c>
      <c r="Q635" s="5">
        <f t="shared" si="36"/>
        <v>13000</v>
      </c>
      <c r="R635" s="5">
        <f t="shared" si="37"/>
        <v>0</v>
      </c>
      <c r="S635" s="5">
        <f t="shared" si="38"/>
        <v>0</v>
      </c>
      <c r="T635" s="7">
        <f t="shared" si="39"/>
        <v>13000</v>
      </c>
    </row>
    <row r="636" spans="1:20" x14ac:dyDescent="0.35">
      <c r="A636" t="s">
        <v>1558</v>
      </c>
      <c r="B636" t="s">
        <v>1559</v>
      </c>
      <c r="C636" t="s">
        <v>29</v>
      </c>
      <c r="D636" t="s">
        <v>60</v>
      </c>
      <c r="E636" t="s">
        <v>62</v>
      </c>
      <c r="F636" t="s">
        <v>72</v>
      </c>
      <c r="G636">
        <v>2022</v>
      </c>
      <c r="H636" t="s">
        <v>1560</v>
      </c>
      <c r="I636" t="s">
        <v>221</v>
      </c>
      <c r="J636" s="5">
        <v>150000</v>
      </c>
      <c r="N636" s="6">
        <v>0</v>
      </c>
      <c r="O636" s="6">
        <v>0</v>
      </c>
      <c r="P636" s="6">
        <v>0</v>
      </c>
      <c r="Q636" s="5">
        <f t="shared" si="36"/>
        <v>0</v>
      </c>
      <c r="R636" s="5">
        <f t="shared" si="37"/>
        <v>0</v>
      </c>
      <c r="S636" s="5">
        <f t="shared" si="38"/>
        <v>0</v>
      </c>
      <c r="T636" s="7">
        <f t="shared" si="39"/>
        <v>0</v>
      </c>
    </row>
    <row r="637" spans="1:20" x14ac:dyDescent="0.35">
      <c r="A637" t="s">
        <v>1561</v>
      </c>
      <c r="B637" t="s">
        <v>1562</v>
      </c>
      <c r="C637" t="s">
        <v>29</v>
      </c>
      <c r="D637" t="s">
        <v>60</v>
      </c>
      <c r="E637" t="s">
        <v>63</v>
      </c>
      <c r="F637" t="s">
        <v>73</v>
      </c>
      <c r="G637">
        <v>2022</v>
      </c>
      <c r="H637" t="s">
        <v>746</v>
      </c>
      <c r="I637" t="s">
        <v>221</v>
      </c>
      <c r="J637" s="5">
        <v>100000</v>
      </c>
      <c r="N637" s="6">
        <v>0</v>
      </c>
      <c r="O637" s="6">
        <v>0</v>
      </c>
      <c r="P637" s="6">
        <v>0</v>
      </c>
      <c r="Q637" s="5">
        <f t="shared" si="36"/>
        <v>0</v>
      </c>
      <c r="R637" s="5">
        <f t="shared" si="37"/>
        <v>0</v>
      </c>
      <c r="S637" s="5">
        <f t="shared" si="38"/>
        <v>0</v>
      </c>
      <c r="T637" s="7">
        <f t="shared" si="39"/>
        <v>0</v>
      </c>
    </row>
    <row r="638" spans="1:20" x14ac:dyDescent="0.35">
      <c r="A638" t="s">
        <v>1563</v>
      </c>
      <c r="B638" t="s">
        <v>1564</v>
      </c>
      <c r="C638" t="s">
        <v>29</v>
      </c>
      <c r="D638" t="s">
        <v>60</v>
      </c>
      <c r="E638" t="s">
        <v>63</v>
      </c>
      <c r="F638" t="s">
        <v>73</v>
      </c>
      <c r="G638">
        <v>2022</v>
      </c>
      <c r="H638" t="s">
        <v>587</v>
      </c>
      <c r="I638" t="s">
        <v>221</v>
      </c>
      <c r="J638" s="5">
        <v>6834</v>
      </c>
      <c r="N638" s="6">
        <v>0</v>
      </c>
      <c r="O638" s="6">
        <v>0</v>
      </c>
      <c r="P638" s="6">
        <v>0</v>
      </c>
      <c r="Q638" s="5">
        <f t="shared" si="36"/>
        <v>0</v>
      </c>
      <c r="R638" s="5">
        <f t="shared" si="37"/>
        <v>0</v>
      </c>
      <c r="S638" s="5">
        <f t="shared" si="38"/>
        <v>0</v>
      </c>
      <c r="T638" s="7">
        <f t="shared" si="39"/>
        <v>0</v>
      </c>
    </row>
    <row r="639" spans="1:20" x14ac:dyDescent="0.35">
      <c r="A639" t="s">
        <v>503</v>
      </c>
      <c r="B639" t="s">
        <v>1565</v>
      </c>
      <c r="C639" t="s">
        <v>29</v>
      </c>
      <c r="D639" t="s">
        <v>61</v>
      </c>
      <c r="E639" t="s">
        <v>69</v>
      </c>
      <c r="F639" t="s">
        <v>1566</v>
      </c>
      <c r="G639">
        <v>2022</v>
      </c>
      <c r="H639" t="s">
        <v>548</v>
      </c>
      <c r="I639" t="s">
        <v>111</v>
      </c>
      <c r="J639" s="5">
        <v>720000</v>
      </c>
      <c r="K639" t="s">
        <v>114</v>
      </c>
      <c r="L639" t="s">
        <v>117</v>
      </c>
      <c r="N639" s="6">
        <v>0.2</v>
      </c>
      <c r="O639" s="6">
        <v>0</v>
      </c>
      <c r="P639" s="6">
        <v>0</v>
      </c>
      <c r="Q639" s="5">
        <f t="shared" si="36"/>
        <v>144000</v>
      </c>
      <c r="R639" s="5">
        <f t="shared" si="37"/>
        <v>0</v>
      </c>
      <c r="S639" s="5">
        <f t="shared" si="38"/>
        <v>0</v>
      </c>
      <c r="T639" s="7">
        <f t="shared" si="39"/>
        <v>144000</v>
      </c>
    </row>
    <row r="640" spans="1:20" x14ac:dyDescent="0.35">
      <c r="A640" t="s">
        <v>1567</v>
      </c>
      <c r="B640" t="s">
        <v>1568</v>
      </c>
      <c r="C640" t="s">
        <v>29</v>
      </c>
      <c r="D640" t="s">
        <v>61</v>
      </c>
      <c r="E640" t="s">
        <v>63</v>
      </c>
      <c r="F640" t="s">
        <v>83</v>
      </c>
      <c r="G640">
        <v>2022</v>
      </c>
      <c r="H640" t="s">
        <v>651</v>
      </c>
      <c r="I640" t="s">
        <v>221</v>
      </c>
      <c r="J640" s="5">
        <v>100000</v>
      </c>
      <c r="N640" s="6">
        <v>0</v>
      </c>
      <c r="O640" s="6">
        <v>0</v>
      </c>
      <c r="P640" s="6">
        <v>0</v>
      </c>
      <c r="Q640" s="5">
        <f t="shared" si="36"/>
        <v>0</v>
      </c>
      <c r="R640" s="5">
        <f t="shared" si="37"/>
        <v>0</v>
      </c>
      <c r="S640" s="5">
        <f t="shared" si="38"/>
        <v>0</v>
      </c>
      <c r="T640" s="7">
        <f t="shared" si="39"/>
        <v>0</v>
      </c>
    </row>
    <row r="641" spans="1:20" x14ac:dyDescent="0.35">
      <c r="A641" t="s">
        <v>1569</v>
      </c>
      <c r="B641" t="s">
        <v>1570</v>
      </c>
      <c r="C641" t="s">
        <v>29</v>
      </c>
      <c r="D641" t="s">
        <v>61</v>
      </c>
      <c r="E641" t="s">
        <v>62</v>
      </c>
      <c r="F641" t="s">
        <v>72</v>
      </c>
      <c r="G641">
        <v>2022</v>
      </c>
      <c r="H641" t="s">
        <v>567</v>
      </c>
      <c r="I641" t="s">
        <v>221</v>
      </c>
      <c r="J641" s="5">
        <v>250000</v>
      </c>
      <c r="N641" s="6">
        <v>0</v>
      </c>
      <c r="O641" s="6">
        <v>0</v>
      </c>
      <c r="P641" s="6">
        <v>0</v>
      </c>
      <c r="Q641" s="5">
        <f t="shared" si="36"/>
        <v>0</v>
      </c>
      <c r="R641" s="5">
        <f t="shared" si="37"/>
        <v>0</v>
      </c>
      <c r="S641" s="5">
        <f t="shared" si="38"/>
        <v>0</v>
      </c>
      <c r="T641" s="7">
        <f t="shared" si="39"/>
        <v>0</v>
      </c>
    </row>
    <row r="642" spans="1:20" x14ac:dyDescent="0.35">
      <c r="A642" t="s">
        <v>504</v>
      </c>
      <c r="B642" t="s">
        <v>1571</v>
      </c>
      <c r="C642" t="s">
        <v>29</v>
      </c>
      <c r="D642" t="s">
        <v>61</v>
      </c>
      <c r="E642" t="s">
        <v>65</v>
      </c>
      <c r="F642" t="s">
        <v>78</v>
      </c>
      <c r="G642">
        <v>2022</v>
      </c>
      <c r="H642" t="s">
        <v>567</v>
      </c>
      <c r="I642" t="s">
        <v>111</v>
      </c>
      <c r="J642" s="5">
        <v>250000</v>
      </c>
      <c r="K642" t="s">
        <v>113</v>
      </c>
      <c r="M642" t="s">
        <v>120</v>
      </c>
      <c r="N642" s="6">
        <v>0</v>
      </c>
      <c r="O642" s="6">
        <v>0.25</v>
      </c>
      <c r="P642" s="6">
        <v>0</v>
      </c>
      <c r="Q642" s="5">
        <f t="shared" ref="Q642:Q648" si="40">N642*J642</f>
        <v>0</v>
      </c>
      <c r="R642" s="5">
        <f t="shared" ref="R642:R648" si="41">O642*J642</f>
        <v>62500</v>
      </c>
      <c r="S642" s="5">
        <f t="shared" ref="S642:S648" si="42">P642*J642</f>
        <v>0</v>
      </c>
      <c r="T642" s="7">
        <f t="shared" ref="T642:T648" si="43">SUM(Q642:S642)</f>
        <v>62500</v>
      </c>
    </row>
    <row r="643" spans="1:20" x14ac:dyDescent="0.35">
      <c r="A643" t="s">
        <v>1572</v>
      </c>
      <c r="B643" t="s">
        <v>1573</v>
      </c>
      <c r="C643" t="s">
        <v>29</v>
      </c>
      <c r="D643" t="s">
        <v>61</v>
      </c>
      <c r="E643" t="s">
        <v>63</v>
      </c>
      <c r="F643" t="s">
        <v>89</v>
      </c>
      <c r="G643">
        <v>2022</v>
      </c>
      <c r="H643" t="s">
        <v>567</v>
      </c>
      <c r="I643" t="s">
        <v>221</v>
      </c>
      <c r="J643" s="5">
        <v>300000</v>
      </c>
      <c r="N643" s="6">
        <v>0</v>
      </c>
      <c r="O643" s="6">
        <v>0</v>
      </c>
      <c r="P643" s="6">
        <v>0</v>
      </c>
      <c r="Q643" s="5">
        <f t="shared" si="40"/>
        <v>0</v>
      </c>
      <c r="R643" s="5">
        <f t="shared" si="41"/>
        <v>0</v>
      </c>
      <c r="S643" s="5">
        <f t="shared" si="42"/>
        <v>0</v>
      </c>
      <c r="T643" s="7">
        <f t="shared" si="43"/>
        <v>0</v>
      </c>
    </row>
    <row r="644" spans="1:20" x14ac:dyDescent="0.35">
      <c r="A644" t="s">
        <v>1574</v>
      </c>
      <c r="B644" t="s">
        <v>1575</v>
      </c>
      <c r="C644" t="s">
        <v>29</v>
      </c>
      <c r="D644" t="s">
        <v>61</v>
      </c>
      <c r="E644" t="s">
        <v>67</v>
      </c>
      <c r="F644" t="s">
        <v>109</v>
      </c>
      <c r="G644">
        <v>2022</v>
      </c>
      <c r="H644" t="s">
        <v>661</v>
      </c>
      <c r="I644" t="s">
        <v>221</v>
      </c>
      <c r="J644" s="5">
        <v>100000</v>
      </c>
      <c r="N644" s="6">
        <v>0</v>
      </c>
      <c r="O644" s="6">
        <v>0</v>
      </c>
      <c r="P644" s="6">
        <v>0</v>
      </c>
      <c r="Q644" s="5">
        <f t="shared" si="40"/>
        <v>0</v>
      </c>
      <c r="R644" s="5">
        <f t="shared" si="41"/>
        <v>0</v>
      </c>
      <c r="S644" s="5">
        <f t="shared" si="42"/>
        <v>0</v>
      </c>
      <c r="T644" s="7">
        <f t="shared" si="43"/>
        <v>0</v>
      </c>
    </row>
    <row r="645" spans="1:20" x14ac:dyDescent="0.35">
      <c r="A645" t="s">
        <v>505</v>
      </c>
      <c r="B645" t="s">
        <v>1576</v>
      </c>
      <c r="C645" t="s">
        <v>29</v>
      </c>
      <c r="D645" t="s">
        <v>61</v>
      </c>
      <c r="E645" t="s">
        <v>65</v>
      </c>
      <c r="F645" t="s">
        <v>90</v>
      </c>
      <c r="G645">
        <v>2022</v>
      </c>
      <c r="H645" t="s">
        <v>526</v>
      </c>
      <c r="I645" t="s">
        <v>111</v>
      </c>
      <c r="J645" s="5">
        <v>200000</v>
      </c>
      <c r="K645" t="s">
        <v>113</v>
      </c>
      <c r="M645" t="s">
        <v>127</v>
      </c>
      <c r="N645" s="6">
        <v>0</v>
      </c>
      <c r="O645" s="6">
        <v>1</v>
      </c>
      <c r="P645" s="6">
        <v>0</v>
      </c>
      <c r="Q645" s="5">
        <f t="shared" si="40"/>
        <v>0</v>
      </c>
      <c r="R645" s="5">
        <f t="shared" si="41"/>
        <v>200000</v>
      </c>
      <c r="S645" s="5">
        <f t="shared" si="42"/>
        <v>0</v>
      </c>
      <c r="T645" s="7">
        <f t="shared" si="43"/>
        <v>200000</v>
      </c>
    </row>
    <row r="646" spans="1:20" x14ac:dyDescent="0.35">
      <c r="A646" t="s">
        <v>1577</v>
      </c>
      <c r="B646" t="s">
        <v>1578</v>
      </c>
      <c r="C646" t="s">
        <v>29</v>
      </c>
      <c r="D646" t="s">
        <v>61</v>
      </c>
      <c r="E646" t="s">
        <v>64</v>
      </c>
      <c r="F646" t="s">
        <v>1579</v>
      </c>
      <c r="G646">
        <v>2022</v>
      </c>
      <c r="H646" t="s">
        <v>760</v>
      </c>
      <c r="I646" t="s">
        <v>221</v>
      </c>
      <c r="J646" s="5">
        <v>300000</v>
      </c>
      <c r="N646" s="6">
        <v>0</v>
      </c>
      <c r="O646" s="6">
        <v>0</v>
      </c>
      <c r="P646" s="6">
        <v>0</v>
      </c>
      <c r="Q646" s="5">
        <f t="shared" si="40"/>
        <v>0</v>
      </c>
      <c r="R646" s="5">
        <f t="shared" si="41"/>
        <v>0</v>
      </c>
      <c r="S646" s="5">
        <f t="shared" si="42"/>
        <v>0</v>
      </c>
      <c r="T646" s="7">
        <f t="shared" si="43"/>
        <v>0</v>
      </c>
    </row>
    <row r="647" spans="1:20" x14ac:dyDescent="0.35">
      <c r="A647" t="s">
        <v>506</v>
      </c>
      <c r="B647" t="s">
        <v>1580</v>
      </c>
      <c r="C647" t="s">
        <v>29</v>
      </c>
      <c r="D647" t="s">
        <v>61</v>
      </c>
      <c r="E647" t="s">
        <v>64</v>
      </c>
      <c r="F647" t="s">
        <v>77</v>
      </c>
      <c r="G647">
        <v>2022</v>
      </c>
      <c r="H647" t="s">
        <v>788</v>
      </c>
      <c r="I647" t="s">
        <v>111</v>
      </c>
      <c r="J647" s="5">
        <v>500000</v>
      </c>
      <c r="K647" t="s">
        <v>115</v>
      </c>
      <c r="L647" t="s">
        <v>117</v>
      </c>
      <c r="M647" t="s">
        <v>127</v>
      </c>
      <c r="N647" s="6">
        <v>0</v>
      </c>
      <c r="O647" s="6">
        <v>0</v>
      </c>
      <c r="P647" s="6">
        <v>0.5</v>
      </c>
      <c r="Q647" s="5">
        <f t="shared" si="40"/>
        <v>0</v>
      </c>
      <c r="R647" s="5">
        <f t="shared" si="41"/>
        <v>0</v>
      </c>
      <c r="S647" s="5">
        <f t="shared" si="42"/>
        <v>250000</v>
      </c>
      <c r="T647" s="7">
        <f t="shared" si="43"/>
        <v>250000</v>
      </c>
    </row>
    <row r="648" spans="1:20" x14ac:dyDescent="0.35">
      <c r="A648" t="s">
        <v>507</v>
      </c>
      <c r="B648" t="s">
        <v>1581</v>
      </c>
      <c r="C648" t="s">
        <v>29</v>
      </c>
      <c r="D648" t="s">
        <v>61</v>
      </c>
      <c r="E648" t="s">
        <v>69</v>
      </c>
      <c r="F648" t="s">
        <v>1566</v>
      </c>
      <c r="G648">
        <v>2022</v>
      </c>
      <c r="H648" t="s">
        <v>545</v>
      </c>
      <c r="I648" t="s">
        <v>111</v>
      </c>
      <c r="J648" s="5">
        <v>200000</v>
      </c>
      <c r="K648" t="s">
        <v>113</v>
      </c>
      <c r="M648" t="s">
        <v>130</v>
      </c>
      <c r="N648" s="6">
        <v>0</v>
      </c>
      <c r="O648" s="6">
        <v>1</v>
      </c>
      <c r="P648" s="6">
        <v>0</v>
      </c>
      <c r="Q648" s="5">
        <f t="shared" si="40"/>
        <v>0</v>
      </c>
      <c r="R648" s="5">
        <f t="shared" si="41"/>
        <v>200000</v>
      </c>
      <c r="S648" s="5">
        <f t="shared" si="42"/>
        <v>0</v>
      </c>
      <c r="T648" s="7">
        <f t="shared" si="43"/>
        <v>200000</v>
      </c>
    </row>
  </sheetData>
  <autoFilter ref="A1:T648" xr:uid="{CD5E9935-F39F-4085-82A4-E3BE0519DEA5}"/>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75164-0AA8-47DD-963C-274FA66BB0F1}">
  <sheetPr codeName="Sheet8"/>
  <dimension ref="A1:H109"/>
  <sheetViews>
    <sheetView showGridLines="0" zoomScale="80" zoomScaleNormal="80" workbookViewId="0">
      <selection activeCell="C8" sqref="C8"/>
    </sheetView>
  </sheetViews>
  <sheetFormatPr defaultColWidth="28.1796875" defaultRowHeight="17.149999999999999" customHeight="1" x14ac:dyDescent="0.35"/>
  <cols>
    <col min="1" max="16384" width="28.1796875" style="39"/>
  </cols>
  <sheetData>
    <row r="1" spans="1:4" s="35" customFormat="1" ht="13" x14ac:dyDescent="0.35">
      <c r="A1" s="34"/>
      <c r="B1" s="34" t="s">
        <v>195</v>
      </c>
      <c r="C1" s="34" t="s">
        <v>196</v>
      </c>
      <c r="D1" s="34"/>
    </row>
    <row r="2" spans="1:4" ht="17.149999999999999" customHeight="1" x14ac:dyDescent="0.35">
      <c r="A2" s="36">
        <v>2016</v>
      </c>
      <c r="B2" s="37">
        <f t="shared" ref="B2:B8" si="0">100%-C2</f>
        <v>0.81702320079959545</v>
      </c>
      <c r="C2" s="37">
        <v>0.18297679920040452</v>
      </c>
      <c r="D2" s="38"/>
    </row>
    <row r="3" spans="1:4" ht="17.149999999999999" customHeight="1" x14ac:dyDescent="0.35">
      <c r="A3" s="36">
        <v>2017</v>
      </c>
      <c r="B3" s="37">
        <f t="shared" si="0"/>
        <v>0.73867827427807276</v>
      </c>
      <c r="C3" s="37">
        <v>0.26132172572192724</v>
      </c>
      <c r="D3" s="38"/>
    </row>
    <row r="4" spans="1:4" ht="17.149999999999999" customHeight="1" x14ac:dyDescent="0.35">
      <c r="A4" s="36">
        <v>2018</v>
      </c>
      <c r="B4" s="37">
        <f t="shared" si="0"/>
        <v>0.70610534715080475</v>
      </c>
      <c r="C4" s="37">
        <v>0.2938946528491953</v>
      </c>
      <c r="D4" s="38"/>
    </row>
    <row r="5" spans="1:4" ht="17.149999999999999" customHeight="1" x14ac:dyDescent="0.35">
      <c r="A5" s="36">
        <v>2019</v>
      </c>
      <c r="B5" s="37">
        <f t="shared" si="0"/>
        <v>0.70169721590004752</v>
      </c>
      <c r="C5" s="37">
        <v>0.29830278409995248</v>
      </c>
      <c r="D5" s="38"/>
    </row>
    <row r="6" spans="1:4" ht="17.149999999999999" customHeight="1" x14ac:dyDescent="0.35">
      <c r="A6" s="36">
        <v>2020</v>
      </c>
      <c r="B6" s="37">
        <f t="shared" si="0"/>
        <v>0.85239279911602406</v>
      </c>
      <c r="C6" s="37">
        <v>0.147607200883976</v>
      </c>
    </row>
    <row r="7" spans="1:4" ht="17.149999999999999" customHeight="1" x14ac:dyDescent="0.35">
      <c r="A7" s="36">
        <v>2021</v>
      </c>
      <c r="B7" s="37">
        <f t="shared" si="0"/>
        <v>0.70399999999999996</v>
      </c>
      <c r="C7" s="37">
        <v>0.29599999999999999</v>
      </c>
    </row>
    <row r="8" spans="1:4" ht="17.149999999999999" customHeight="1" x14ac:dyDescent="0.35">
      <c r="A8" s="36">
        <v>2022</v>
      </c>
      <c r="B8" s="37">
        <f t="shared" si="0"/>
        <v>0.57499999999999996</v>
      </c>
      <c r="C8" s="37">
        <v>0.42499999999999999</v>
      </c>
    </row>
    <row r="9" spans="1:4" ht="17.149999999999999" customHeight="1" x14ac:dyDescent="0.35">
      <c r="A9" s="36"/>
      <c r="B9" s="37"/>
      <c r="C9" s="37"/>
    </row>
    <row r="11" spans="1:4" ht="17.149999999999999" customHeight="1" x14ac:dyDescent="0.35">
      <c r="A11" s="100" t="s">
        <v>197</v>
      </c>
      <c r="B11" s="100"/>
    </row>
    <row r="12" spans="1:4" ht="17.149999999999999" customHeight="1" x14ac:dyDescent="0.35">
      <c r="A12" s="36">
        <v>1</v>
      </c>
      <c r="B12" s="39" t="s">
        <v>198</v>
      </c>
    </row>
    <row r="13" spans="1:4" ht="17.149999999999999" customHeight="1" x14ac:dyDescent="0.35">
      <c r="A13" s="36">
        <v>2</v>
      </c>
      <c r="B13" s="39" t="s">
        <v>168</v>
      </c>
    </row>
    <row r="14" spans="1:4" ht="17.149999999999999" customHeight="1" x14ac:dyDescent="0.35">
      <c r="A14" s="36">
        <v>3</v>
      </c>
      <c r="B14" s="39" t="s">
        <v>169</v>
      </c>
    </row>
    <row r="15" spans="1:4" ht="17.149999999999999" customHeight="1" x14ac:dyDescent="0.35">
      <c r="A15" s="36">
        <v>4</v>
      </c>
      <c r="B15" s="39" t="s">
        <v>170</v>
      </c>
    </row>
    <row r="16" spans="1:4" ht="17.149999999999999" customHeight="1" x14ac:dyDescent="0.35">
      <c r="A16" s="36">
        <v>5</v>
      </c>
      <c r="B16" s="39" t="s">
        <v>171</v>
      </c>
    </row>
    <row r="17" spans="1:2" ht="17.149999999999999" customHeight="1" x14ac:dyDescent="0.35">
      <c r="A17" s="36">
        <v>6</v>
      </c>
      <c r="B17" s="39" t="s">
        <v>172</v>
      </c>
    </row>
    <row r="18" spans="1:2" ht="17.149999999999999" customHeight="1" x14ac:dyDescent="0.35">
      <c r="A18" s="36">
        <v>7</v>
      </c>
      <c r="B18" s="39" t="s">
        <v>173</v>
      </c>
    </row>
    <row r="19" spans="1:2" ht="17.149999999999999" customHeight="1" x14ac:dyDescent="0.35">
      <c r="A19" s="36">
        <v>8</v>
      </c>
      <c r="B19" s="39" t="s">
        <v>174</v>
      </c>
    </row>
    <row r="20" spans="1:2" ht="17.149999999999999" customHeight="1" x14ac:dyDescent="0.35">
      <c r="A20" s="36">
        <v>9</v>
      </c>
      <c r="B20" s="39" t="s">
        <v>175</v>
      </c>
    </row>
    <row r="21" spans="1:2" ht="17.149999999999999" customHeight="1" x14ac:dyDescent="0.35">
      <c r="A21" s="36">
        <v>10</v>
      </c>
      <c r="B21" s="39" t="s">
        <v>176</v>
      </c>
    </row>
    <row r="22" spans="1:2" ht="17.149999999999999" customHeight="1" x14ac:dyDescent="0.35">
      <c r="A22" s="36">
        <v>11</v>
      </c>
      <c r="B22" s="39" t="s">
        <v>177</v>
      </c>
    </row>
    <row r="23" spans="1:2" ht="17.149999999999999" customHeight="1" x14ac:dyDescent="0.35">
      <c r="A23" s="36">
        <v>12</v>
      </c>
      <c r="B23" s="39" t="s">
        <v>178</v>
      </c>
    </row>
    <row r="24" spans="1:2" ht="17.149999999999999" customHeight="1" x14ac:dyDescent="0.35">
      <c r="A24" s="36">
        <v>13</v>
      </c>
      <c r="B24" s="39" t="s">
        <v>179</v>
      </c>
    </row>
    <row r="25" spans="1:2" ht="17.149999999999999" customHeight="1" x14ac:dyDescent="0.35">
      <c r="A25" s="36">
        <v>14</v>
      </c>
      <c r="B25" s="39" t="s">
        <v>180</v>
      </c>
    </row>
    <row r="26" spans="1:2" ht="17.149999999999999" customHeight="1" x14ac:dyDescent="0.35">
      <c r="A26" s="36">
        <v>15</v>
      </c>
      <c r="B26" s="39" t="s">
        <v>181</v>
      </c>
    </row>
    <row r="27" spans="1:2" ht="17.149999999999999" customHeight="1" x14ac:dyDescent="0.35">
      <c r="A27" s="36">
        <v>16</v>
      </c>
      <c r="B27" s="39" t="s">
        <v>182</v>
      </c>
    </row>
    <row r="28" spans="1:2" ht="17.149999999999999" customHeight="1" x14ac:dyDescent="0.35">
      <c r="A28" s="36">
        <v>17</v>
      </c>
      <c r="B28" s="39" t="s">
        <v>183</v>
      </c>
    </row>
    <row r="29" spans="1:2" ht="17.149999999999999" customHeight="1" x14ac:dyDescent="0.35">
      <c r="A29" s="36">
        <v>18</v>
      </c>
      <c r="B29" s="39" t="s">
        <v>184</v>
      </c>
    </row>
    <row r="30" spans="1:2" ht="17.149999999999999" customHeight="1" x14ac:dyDescent="0.35">
      <c r="A30" s="36">
        <v>19</v>
      </c>
      <c r="B30" s="39" t="s">
        <v>185</v>
      </c>
    </row>
    <row r="31" spans="1:2" ht="17.149999999999999" customHeight="1" x14ac:dyDescent="0.35">
      <c r="A31" s="36">
        <v>20</v>
      </c>
      <c r="B31" s="39" t="s">
        <v>186</v>
      </c>
    </row>
    <row r="32" spans="1:2" ht="17.149999999999999" customHeight="1" x14ac:dyDescent="0.35">
      <c r="A32" s="36">
        <v>21</v>
      </c>
      <c r="B32" s="39" t="s">
        <v>187</v>
      </c>
    </row>
    <row r="33" spans="1:2" ht="17.149999999999999" customHeight="1" x14ac:dyDescent="0.35">
      <c r="A33" s="36">
        <v>22</v>
      </c>
      <c r="B33" s="39" t="s">
        <v>188</v>
      </c>
    </row>
    <row r="34" spans="1:2" ht="17.149999999999999" customHeight="1" x14ac:dyDescent="0.35">
      <c r="A34" s="36">
        <v>23</v>
      </c>
      <c r="B34" s="39" t="s">
        <v>189</v>
      </c>
    </row>
    <row r="35" spans="1:2" ht="17.149999999999999" customHeight="1" x14ac:dyDescent="0.35">
      <c r="A35" s="36">
        <v>24</v>
      </c>
      <c r="B35" s="39" t="s">
        <v>190</v>
      </c>
    </row>
    <row r="36" spans="1:2" ht="17.149999999999999" customHeight="1" x14ac:dyDescent="0.35">
      <c r="A36" s="36">
        <v>25</v>
      </c>
      <c r="B36" s="39" t="s">
        <v>191</v>
      </c>
    </row>
    <row r="37" spans="1:2" ht="17.149999999999999" customHeight="1" x14ac:dyDescent="0.35">
      <c r="A37" s="36">
        <v>26</v>
      </c>
      <c r="B37" s="39" t="s">
        <v>192</v>
      </c>
    </row>
    <row r="38" spans="1:2" ht="17.149999999999999" customHeight="1" x14ac:dyDescent="0.35">
      <c r="A38" s="36">
        <v>27</v>
      </c>
      <c r="B38" s="39" t="s">
        <v>193</v>
      </c>
    </row>
    <row r="39" spans="1:2" ht="17.149999999999999" customHeight="1" x14ac:dyDescent="0.35">
      <c r="A39" s="36">
        <v>28</v>
      </c>
      <c r="B39" s="39" t="s">
        <v>194</v>
      </c>
    </row>
    <row r="41" spans="1:2" ht="17.149999999999999" customHeight="1" x14ac:dyDescent="0.35">
      <c r="A41" s="100" t="s">
        <v>199</v>
      </c>
      <c r="B41" s="100"/>
    </row>
    <row r="42" spans="1:2" ht="17.149999999999999" customHeight="1" x14ac:dyDescent="0.35">
      <c r="A42" s="36">
        <v>1</v>
      </c>
      <c r="B42" s="39" t="s">
        <v>168</v>
      </c>
    </row>
    <row r="43" spans="1:2" ht="17.149999999999999" customHeight="1" x14ac:dyDescent="0.35">
      <c r="A43" s="36">
        <v>2</v>
      </c>
      <c r="B43" s="39" t="s">
        <v>169</v>
      </c>
    </row>
    <row r="44" spans="1:2" ht="17.149999999999999" customHeight="1" x14ac:dyDescent="0.35">
      <c r="A44" s="36">
        <v>3</v>
      </c>
      <c r="B44" s="39" t="s">
        <v>170</v>
      </c>
    </row>
    <row r="45" spans="1:2" ht="17.149999999999999" customHeight="1" x14ac:dyDescent="0.35">
      <c r="A45" s="36">
        <v>4</v>
      </c>
      <c r="B45" s="39" t="s">
        <v>171</v>
      </c>
    </row>
    <row r="46" spans="1:2" ht="17.149999999999999" customHeight="1" x14ac:dyDescent="0.35">
      <c r="A46" s="36">
        <v>5</v>
      </c>
      <c r="B46" s="39" t="s">
        <v>172</v>
      </c>
    </row>
    <row r="47" spans="1:2" ht="17.149999999999999" customHeight="1" x14ac:dyDescent="0.35">
      <c r="A47" s="36">
        <v>6</v>
      </c>
      <c r="B47" s="39" t="s">
        <v>173</v>
      </c>
    </row>
    <row r="48" spans="1:2" ht="17.149999999999999" customHeight="1" x14ac:dyDescent="0.35">
      <c r="A48" s="36">
        <v>7</v>
      </c>
      <c r="B48" s="39" t="s">
        <v>174</v>
      </c>
    </row>
    <row r="49" spans="1:2" ht="17.149999999999999" customHeight="1" x14ac:dyDescent="0.35">
      <c r="A49" s="36">
        <v>8</v>
      </c>
      <c r="B49" s="39" t="s">
        <v>175</v>
      </c>
    </row>
    <row r="50" spans="1:2" ht="17.149999999999999" customHeight="1" x14ac:dyDescent="0.35">
      <c r="A50" s="36">
        <v>9</v>
      </c>
      <c r="B50" s="39" t="s">
        <v>176</v>
      </c>
    </row>
    <row r="51" spans="1:2" ht="17.149999999999999" customHeight="1" x14ac:dyDescent="0.35">
      <c r="A51" s="36">
        <v>10</v>
      </c>
      <c r="B51" s="39" t="s">
        <v>177</v>
      </c>
    </row>
    <row r="52" spans="1:2" ht="17.149999999999999" customHeight="1" x14ac:dyDescent="0.35">
      <c r="A52" s="36">
        <v>11</v>
      </c>
      <c r="B52" s="39" t="s">
        <v>178</v>
      </c>
    </row>
    <row r="53" spans="1:2" ht="17.149999999999999" customHeight="1" x14ac:dyDescent="0.35">
      <c r="A53" s="36">
        <v>12</v>
      </c>
      <c r="B53" s="39" t="s">
        <v>179</v>
      </c>
    </row>
    <row r="54" spans="1:2" ht="17.149999999999999" customHeight="1" x14ac:dyDescent="0.35">
      <c r="A54" s="36">
        <v>13</v>
      </c>
      <c r="B54" s="39" t="s">
        <v>180</v>
      </c>
    </row>
    <row r="55" spans="1:2" ht="17.149999999999999" customHeight="1" x14ac:dyDescent="0.35">
      <c r="A55" s="36">
        <v>14</v>
      </c>
      <c r="B55" s="39" t="s">
        <v>181</v>
      </c>
    </row>
    <row r="56" spans="1:2" ht="17.149999999999999" customHeight="1" x14ac:dyDescent="0.35">
      <c r="A56" s="36">
        <v>15</v>
      </c>
      <c r="B56" s="39" t="s">
        <v>182</v>
      </c>
    </row>
    <row r="57" spans="1:2" ht="17.149999999999999" customHeight="1" x14ac:dyDescent="0.35">
      <c r="A57" s="36">
        <v>16</v>
      </c>
      <c r="B57" s="39" t="s">
        <v>183</v>
      </c>
    </row>
    <row r="58" spans="1:2" ht="17.149999999999999" customHeight="1" x14ac:dyDescent="0.35">
      <c r="A58" s="36">
        <v>17</v>
      </c>
      <c r="B58" s="39" t="s">
        <v>184</v>
      </c>
    </row>
    <row r="59" spans="1:2" ht="17.149999999999999" customHeight="1" x14ac:dyDescent="0.35">
      <c r="A59" s="36">
        <v>18</v>
      </c>
      <c r="B59" s="39" t="s">
        <v>185</v>
      </c>
    </row>
    <row r="60" spans="1:2" ht="17.149999999999999" customHeight="1" x14ac:dyDescent="0.35">
      <c r="A60" s="36">
        <v>19</v>
      </c>
      <c r="B60" s="39" t="s">
        <v>186</v>
      </c>
    </row>
    <row r="61" spans="1:2" ht="17.149999999999999" customHeight="1" x14ac:dyDescent="0.35">
      <c r="A61" s="36">
        <v>20</v>
      </c>
      <c r="B61" s="39" t="s">
        <v>187</v>
      </c>
    </row>
    <row r="62" spans="1:2" ht="17.149999999999999" customHeight="1" x14ac:dyDescent="0.35">
      <c r="A62" s="36">
        <v>21</v>
      </c>
      <c r="B62" s="39" t="s">
        <v>188</v>
      </c>
    </row>
    <row r="63" spans="1:2" ht="17.149999999999999" customHeight="1" x14ac:dyDescent="0.35">
      <c r="A63" s="36">
        <v>22</v>
      </c>
      <c r="B63" s="39" t="s">
        <v>189</v>
      </c>
    </row>
    <row r="64" spans="1:2" ht="17.149999999999999" customHeight="1" x14ac:dyDescent="0.35">
      <c r="A64" s="36">
        <v>23</v>
      </c>
      <c r="B64" s="39" t="s">
        <v>190</v>
      </c>
    </row>
    <row r="65" spans="1:6" ht="17.149999999999999" customHeight="1" x14ac:dyDescent="0.35">
      <c r="A65" s="36">
        <v>24</v>
      </c>
      <c r="B65" s="39" t="s">
        <v>191</v>
      </c>
    </row>
    <row r="66" spans="1:6" ht="17.149999999999999" customHeight="1" x14ac:dyDescent="0.35">
      <c r="A66" s="36">
        <v>25</v>
      </c>
      <c r="B66" s="39" t="s">
        <v>192</v>
      </c>
    </row>
    <row r="67" spans="1:6" ht="17.149999999999999" customHeight="1" x14ac:dyDescent="0.35">
      <c r="A67" s="36">
        <v>26</v>
      </c>
      <c r="B67" s="39" t="s">
        <v>193</v>
      </c>
    </row>
    <row r="68" spans="1:6" ht="17.149999999999999" customHeight="1" x14ac:dyDescent="0.35">
      <c r="A68" s="36">
        <v>27</v>
      </c>
      <c r="B68" s="39" t="s">
        <v>194</v>
      </c>
    </row>
    <row r="72" spans="1:6" ht="26" x14ac:dyDescent="0.35">
      <c r="A72" s="40" t="s">
        <v>159</v>
      </c>
      <c r="B72" s="41" t="s">
        <v>200</v>
      </c>
      <c r="C72" s="40" t="s">
        <v>201</v>
      </c>
    </row>
    <row r="73" spans="1:6" ht="17.149999999999999" customHeight="1" x14ac:dyDescent="0.35">
      <c r="A73" s="42" t="s">
        <v>163</v>
      </c>
      <c r="B73" s="43">
        <f>B99</f>
        <v>6458498825.7700005</v>
      </c>
      <c r="C73" s="43">
        <f t="shared" ref="C73:F74" si="1">C99</f>
        <v>614872281.57054698</v>
      </c>
      <c r="D73" s="43">
        <f t="shared" si="1"/>
        <v>390670615.07999998</v>
      </c>
      <c r="E73" s="43">
        <f t="shared" si="1"/>
        <v>152911166.490547</v>
      </c>
      <c r="F73" s="43">
        <f t="shared" si="1"/>
        <v>71290500</v>
      </c>
    </row>
    <row r="74" spans="1:6" ht="17.149999999999999" customHeight="1" x14ac:dyDescent="0.35">
      <c r="A74" s="42" t="s">
        <v>164</v>
      </c>
      <c r="B74" s="43">
        <f>B100</f>
        <v>4955650000</v>
      </c>
      <c r="C74" s="43">
        <f t="shared" si="1"/>
        <v>949524265</v>
      </c>
      <c r="D74" s="43">
        <f t="shared" si="1"/>
        <v>662124265</v>
      </c>
      <c r="E74" s="43">
        <f t="shared" si="1"/>
        <v>209840000</v>
      </c>
      <c r="F74" s="43">
        <f t="shared" si="1"/>
        <v>77560000</v>
      </c>
    </row>
    <row r="75" spans="1:6" ht="17.149999999999999" customHeight="1" x14ac:dyDescent="0.35">
      <c r="A75" s="42" t="s">
        <v>165</v>
      </c>
      <c r="B75" s="43">
        <f>B96+B97+B101</f>
        <v>1678571248</v>
      </c>
      <c r="C75" s="43">
        <f>C96+C97+C101</f>
        <v>330000000</v>
      </c>
      <c r="D75" s="43">
        <f>D96+D97+D101</f>
        <v>0</v>
      </c>
      <c r="E75" s="43">
        <f>E96+E97+E101</f>
        <v>330000000</v>
      </c>
      <c r="F75" s="43">
        <f>F96+F97+F101</f>
        <v>0</v>
      </c>
    </row>
    <row r="76" spans="1:6" ht="17.149999999999999" customHeight="1" x14ac:dyDescent="0.35">
      <c r="A76" s="42" t="s">
        <v>166</v>
      </c>
      <c r="B76" s="43">
        <f>B102</f>
        <v>200821858.81999999</v>
      </c>
      <c r="C76" s="43">
        <f>C102</f>
        <v>58062941.82</v>
      </c>
      <c r="D76" s="43">
        <f>D102</f>
        <v>32972862.82</v>
      </c>
      <c r="E76" s="43">
        <f>E102</f>
        <v>13933485</v>
      </c>
      <c r="F76" s="43">
        <f>F102</f>
        <v>11156594</v>
      </c>
    </row>
    <row r="77" spans="1:6" ht="17.149999999999999" customHeight="1" x14ac:dyDescent="0.35">
      <c r="A77" s="42" t="s">
        <v>167</v>
      </c>
      <c r="B77" s="43">
        <f>B98</f>
        <v>35458310</v>
      </c>
      <c r="C77" s="43">
        <f>C98</f>
        <v>14996928</v>
      </c>
      <c r="D77" s="43">
        <f>D98</f>
        <v>7841666</v>
      </c>
      <c r="E77" s="43">
        <f>E98</f>
        <v>7132072</v>
      </c>
      <c r="F77" s="43">
        <f>F98</f>
        <v>23189.999999999996</v>
      </c>
    </row>
    <row r="79" spans="1:6" ht="17.149999999999999" customHeight="1" x14ac:dyDescent="0.35">
      <c r="A79" s="42"/>
      <c r="B79" s="43"/>
      <c r="C79" s="43"/>
    </row>
    <row r="80" spans="1:6" ht="17.149999999999999" customHeight="1" x14ac:dyDescent="0.35">
      <c r="A80" s="42"/>
      <c r="B80" s="43"/>
      <c r="C80" s="43"/>
    </row>
    <row r="81" spans="1:8" ht="17.149999999999999" customHeight="1" x14ac:dyDescent="0.35">
      <c r="A81" s="44"/>
      <c r="B81" s="45">
        <f>SUM(B73:B80)</f>
        <v>13329000242.59</v>
      </c>
      <c r="C81" s="45">
        <f>SUM(C73:C80)</f>
        <v>1967456416.390547</v>
      </c>
      <c r="D81" s="45">
        <f>SUM(D73:D80)</f>
        <v>1093609408.8999999</v>
      </c>
      <c r="E81" s="45">
        <f>SUM(E73:E80)</f>
        <v>713816723.49054694</v>
      </c>
      <c r="F81" s="45">
        <f>SUM(F73:F80)</f>
        <v>160030284</v>
      </c>
    </row>
    <row r="82" spans="1:8" ht="17.149999999999999" customHeight="1" x14ac:dyDescent="0.35">
      <c r="A82" s="44"/>
      <c r="B82" s="44"/>
      <c r="C82" s="44"/>
    </row>
    <row r="83" spans="1:8" ht="17.149999999999999" customHeight="1" x14ac:dyDescent="0.35">
      <c r="A83" s="42" t="s">
        <v>163</v>
      </c>
      <c r="B83" s="46">
        <v>3047817332.3239989</v>
      </c>
      <c r="C83" s="47">
        <f t="shared" ref="C83:C89" si="2">B83/$B$90</f>
        <v>0.6147831528354164</v>
      </c>
    </row>
    <row r="84" spans="1:8" ht="17.149999999999999" customHeight="1" x14ac:dyDescent="0.35">
      <c r="A84" s="42" t="s">
        <v>164</v>
      </c>
      <c r="B84" s="46">
        <v>1170360000</v>
      </c>
      <c r="C84" s="47">
        <f t="shared" si="2"/>
        <v>0.23607635638839836</v>
      </c>
    </row>
    <row r="85" spans="1:8" ht="17.149999999999999" customHeight="1" x14ac:dyDescent="0.35">
      <c r="A85" s="42" t="s">
        <v>165</v>
      </c>
      <c r="B85" s="46">
        <v>591267587</v>
      </c>
      <c r="C85" s="47">
        <f t="shared" si="2"/>
        <v>0.1192661211845247</v>
      </c>
    </row>
    <row r="86" spans="1:8" ht="17.149999999999999" customHeight="1" x14ac:dyDescent="0.35">
      <c r="A86" s="42" t="s">
        <v>166</v>
      </c>
      <c r="B86" s="46">
        <v>92198776.250300005</v>
      </c>
      <c r="C86" s="47">
        <f t="shared" si="2"/>
        <v>1.8597654705082216E-2</v>
      </c>
    </row>
    <row r="87" spans="1:8" ht="17.149999999999999" customHeight="1" x14ac:dyDescent="0.35">
      <c r="A87" s="42" t="s">
        <v>167</v>
      </c>
      <c r="B87" s="46">
        <v>49999861.615800001</v>
      </c>
      <c r="C87" s="47">
        <f t="shared" si="2"/>
        <v>1.0085601994413855E-2</v>
      </c>
    </row>
    <row r="88" spans="1:8" ht="17.149999999999999" customHeight="1" x14ac:dyDescent="0.35">
      <c r="A88" s="42" t="s">
        <v>202</v>
      </c>
      <c r="B88" s="46">
        <v>3780000</v>
      </c>
      <c r="C88" s="47">
        <f t="shared" si="2"/>
        <v>7.6247362106372893E-4</v>
      </c>
    </row>
    <row r="89" spans="1:8" ht="17.149999999999999" customHeight="1" x14ac:dyDescent="0.35">
      <c r="A89" s="42" t="s">
        <v>203</v>
      </c>
      <c r="B89" s="46">
        <v>2125000</v>
      </c>
      <c r="C89" s="48">
        <f t="shared" si="2"/>
        <v>4.2863927110064126E-4</v>
      </c>
    </row>
    <row r="90" spans="1:8" ht="17.149999999999999" customHeight="1" x14ac:dyDescent="0.35">
      <c r="A90" s="42"/>
      <c r="B90" s="46">
        <f>SUM(B83:B89)</f>
        <v>4957548557.1900997</v>
      </c>
      <c r="C90" s="42"/>
    </row>
    <row r="91" spans="1:8" ht="17.149999999999999" customHeight="1" x14ac:dyDescent="0.35">
      <c r="A91" s="44"/>
      <c r="B91" s="49"/>
      <c r="C91" s="44"/>
    </row>
    <row r="92" spans="1:8" ht="17.149999999999999" customHeight="1" x14ac:dyDescent="0.35">
      <c r="A92" s="50"/>
      <c r="B92" s="49"/>
      <c r="C92" s="50"/>
      <c r="D92" s="36"/>
      <c r="E92" s="36"/>
      <c r="F92" s="36"/>
      <c r="G92" s="36"/>
      <c r="H92" s="36"/>
    </row>
    <row r="93" spans="1:8" ht="17.149999999999999" customHeight="1" x14ac:dyDescent="0.35">
      <c r="A93" s="50"/>
      <c r="B93" s="50"/>
      <c r="C93" s="50"/>
      <c r="D93" s="36"/>
      <c r="E93" s="36"/>
      <c r="F93" s="36"/>
      <c r="G93" s="36"/>
      <c r="H93" s="36"/>
    </row>
    <row r="94" spans="1:8" ht="17.149999999999999" customHeight="1" x14ac:dyDescent="0.35">
      <c r="A94" s="36"/>
      <c r="B94" s="36"/>
      <c r="C94" s="36"/>
      <c r="D94" s="36"/>
      <c r="E94" s="36"/>
      <c r="F94" s="36"/>
      <c r="G94" s="36"/>
      <c r="H94" s="36"/>
    </row>
    <row r="95" spans="1:8" ht="17.149999999999999" customHeight="1" x14ac:dyDescent="0.35">
      <c r="A95" s="36" t="s">
        <v>133</v>
      </c>
      <c r="B95" s="36" t="s">
        <v>204</v>
      </c>
      <c r="C95" s="36" t="s">
        <v>205</v>
      </c>
      <c r="D95" s="36" t="s">
        <v>206</v>
      </c>
      <c r="E95" s="36" t="s">
        <v>207</v>
      </c>
      <c r="F95" s="36" t="s">
        <v>208</v>
      </c>
      <c r="G95" s="36"/>
      <c r="H95" s="36"/>
    </row>
    <row r="96" spans="1:8" ht="17.149999999999999" customHeight="1" x14ac:dyDescent="0.35">
      <c r="A96" s="36" t="s">
        <v>34</v>
      </c>
      <c r="B96" s="36">
        <v>452000000</v>
      </c>
      <c r="C96" s="36">
        <v>330000000</v>
      </c>
      <c r="D96" s="36">
        <v>0</v>
      </c>
      <c r="E96" s="36">
        <v>330000000</v>
      </c>
      <c r="F96" s="36">
        <v>0</v>
      </c>
      <c r="G96" s="36"/>
      <c r="H96" s="36"/>
    </row>
    <row r="97" spans="1:8" ht="17.149999999999999" customHeight="1" x14ac:dyDescent="0.35">
      <c r="A97" s="36" t="s">
        <v>209</v>
      </c>
      <c r="B97" s="36">
        <v>371248</v>
      </c>
      <c r="C97" s="36">
        <v>0</v>
      </c>
      <c r="D97" s="36">
        <v>0</v>
      </c>
      <c r="E97" s="36">
        <v>0</v>
      </c>
      <c r="F97" s="36">
        <v>0</v>
      </c>
      <c r="G97" s="36"/>
      <c r="H97" s="36"/>
    </row>
    <row r="98" spans="1:8" ht="17.149999999999999" customHeight="1" x14ac:dyDescent="0.35">
      <c r="A98" s="36" t="s">
        <v>31</v>
      </c>
      <c r="B98" s="36">
        <v>35458310</v>
      </c>
      <c r="C98" s="36">
        <v>14996928</v>
      </c>
      <c r="D98" s="36">
        <v>7841666</v>
      </c>
      <c r="E98" s="36">
        <v>7132072</v>
      </c>
      <c r="F98" s="36">
        <v>23189.999999999996</v>
      </c>
      <c r="G98" s="36"/>
      <c r="H98" s="36"/>
    </row>
    <row r="99" spans="1:8" ht="17.149999999999999" customHeight="1" x14ac:dyDescent="0.35">
      <c r="A99" s="36" t="s">
        <v>28</v>
      </c>
      <c r="B99" s="36">
        <v>6458498825.7700005</v>
      </c>
      <c r="C99" s="36">
        <v>614872281.57054698</v>
      </c>
      <c r="D99" s="36">
        <v>390670615.07999998</v>
      </c>
      <c r="E99" s="36">
        <v>152911166.490547</v>
      </c>
      <c r="F99" s="36">
        <v>71290500</v>
      </c>
      <c r="G99" s="36"/>
      <c r="H99" s="36"/>
    </row>
    <row r="100" spans="1:8" ht="17.149999999999999" customHeight="1" x14ac:dyDescent="0.35">
      <c r="A100" s="36" t="s">
        <v>30</v>
      </c>
      <c r="B100" s="36">
        <v>4955650000</v>
      </c>
      <c r="C100" s="36">
        <v>949524265</v>
      </c>
      <c r="D100" s="36">
        <v>662124265</v>
      </c>
      <c r="E100" s="36">
        <v>209840000</v>
      </c>
      <c r="F100" s="36">
        <v>77560000</v>
      </c>
      <c r="G100" s="36"/>
      <c r="H100" s="36"/>
    </row>
    <row r="101" spans="1:8" ht="17.149999999999999" customHeight="1" x14ac:dyDescent="0.35">
      <c r="A101" s="36" t="s">
        <v>210</v>
      </c>
      <c r="B101" s="36">
        <v>1226200000</v>
      </c>
      <c r="C101" s="36">
        <v>0</v>
      </c>
      <c r="D101" s="36">
        <v>0</v>
      </c>
      <c r="E101" s="36">
        <v>0</v>
      </c>
      <c r="F101" s="36">
        <v>0</v>
      </c>
      <c r="G101" s="36"/>
      <c r="H101" s="36"/>
    </row>
    <row r="102" spans="1:8" ht="17.149999999999999" customHeight="1" x14ac:dyDescent="0.35">
      <c r="A102" s="36" t="s">
        <v>29</v>
      </c>
      <c r="B102" s="36">
        <v>200821858.81999999</v>
      </c>
      <c r="C102" s="36">
        <v>58062941.82</v>
      </c>
      <c r="D102" s="36">
        <v>32972862.82</v>
      </c>
      <c r="E102" s="36">
        <v>13933485</v>
      </c>
      <c r="F102" s="36">
        <v>11156594</v>
      </c>
      <c r="G102" s="36"/>
      <c r="H102" s="36"/>
    </row>
    <row r="103" spans="1:8" ht="17.149999999999999" customHeight="1" x14ac:dyDescent="0.35">
      <c r="A103" s="36" t="s">
        <v>134</v>
      </c>
      <c r="B103" s="36">
        <v>13329000242.59</v>
      </c>
      <c r="C103" s="36">
        <v>1967456416.390547</v>
      </c>
      <c r="D103" s="36">
        <v>1093609408.8999999</v>
      </c>
      <c r="E103" s="36">
        <v>713816723.49054694</v>
      </c>
      <c r="F103" s="36">
        <v>160030284</v>
      </c>
      <c r="G103" s="36"/>
      <c r="H103" s="36"/>
    </row>
    <row r="104" spans="1:8" ht="17.149999999999999" customHeight="1" x14ac:dyDescent="0.35">
      <c r="A104" s="36"/>
      <c r="B104" s="36"/>
      <c r="C104" s="36"/>
      <c r="D104" s="36"/>
      <c r="E104" s="36"/>
      <c r="F104" s="36"/>
      <c r="G104" s="36"/>
      <c r="H104" s="36"/>
    </row>
    <row r="105" spans="1:8" ht="17.149999999999999" customHeight="1" x14ac:dyDescent="0.35">
      <c r="A105" s="36"/>
      <c r="B105" s="36"/>
      <c r="C105" s="36"/>
      <c r="D105" s="36"/>
      <c r="E105" s="36"/>
      <c r="F105" s="36"/>
      <c r="G105" s="36"/>
      <c r="H105" s="36"/>
    </row>
    <row r="106" spans="1:8" ht="17.149999999999999" customHeight="1" x14ac:dyDescent="0.35">
      <c r="A106" s="36"/>
      <c r="B106" s="36"/>
      <c r="C106" s="36"/>
      <c r="D106" s="36"/>
      <c r="E106" s="36"/>
      <c r="F106" s="36"/>
      <c r="G106" s="36"/>
      <c r="H106" s="36"/>
    </row>
    <row r="107" spans="1:8" ht="17.149999999999999" customHeight="1" x14ac:dyDescent="0.35">
      <c r="A107" s="36"/>
      <c r="B107" s="36"/>
      <c r="C107" s="36"/>
      <c r="D107" s="36"/>
      <c r="E107" s="36"/>
      <c r="F107" s="36"/>
      <c r="G107" s="36"/>
      <c r="H107" s="36"/>
    </row>
    <row r="108" spans="1:8" ht="17.149999999999999" customHeight="1" x14ac:dyDescent="0.35">
      <c r="A108" s="36"/>
      <c r="B108" s="36"/>
      <c r="C108" s="36"/>
      <c r="D108" s="36"/>
      <c r="E108" s="36"/>
      <c r="F108" s="36"/>
      <c r="G108" s="36"/>
      <c r="H108" s="36"/>
    </row>
    <row r="109" spans="1:8" ht="17.149999999999999" customHeight="1" x14ac:dyDescent="0.35">
      <c r="A109" s="36"/>
      <c r="B109" s="36"/>
      <c r="C109" s="36"/>
      <c r="D109" s="36"/>
      <c r="E109" s="36"/>
      <c r="F109" s="36"/>
      <c r="G109" s="36"/>
      <c r="H109" s="36"/>
    </row>
  </sheetData>
  <mergeCells count="2">
    <mergeCell ref="A11:B11"/>
    <mergeCell ref="A41:B4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C3260-92FC-4DF6-BF97-0E3CBAD611B0}">
  <sheetPr codeName="Sheet12"/>
  <dimension ref="A1:J136"/>
  <sheetViews>
    <sheetView showGridLines="0" topLeftCell="D25" zoomScaleNormal="100" workbookViewId="0">
      <selection activeCell="I33" sqref="I33"/>
    </sheetView>
  </sheetViews>
  <sheetFormatPr defaultColWidth="8.81640625" defaultRowHeight="13" x14ac:dyDescent="0.35"/>
  <cols>
    <col min="1" max="1" width="20.1796875" style="51" customWidth="1"/>
    <col min="2" max="2" width="66.26953125" style="51" bestFit="1" customWidth="1"/>
    <col min="3" max="3" width="67.1796875" style="51" bestFit="1" customWidth="1"/>
    <col min="4" max="4" width="30.1796875" style="51" customWidth="1"/>
    <col min="5" max="6" width="8.81640625" style="51"/>
    <col min="7" max="14" width="25.81640625" style="51" customWidth="1"/>
    <col min="15" max="16384" width="8.81640625" style="51"/>
  </cols>
  <sheetData>
    <row r="1" spans="1:10" x14ac:dyDescent="0.35">
      <c r="D1" s="52"/>
    </row>
    <row r="2" spans="1:10" x14ac:dyDescent="0.35">
      <c r="A2" s="54" t="s">
        <v>3</v>
      </c>
      <c r="B2" s="54" t="s">
        <v>211</v>
      </c>
      <c r="C2" s="54" t="s">
        <v>212</v>
      </c>
      <c r="D2" s="54" t="s">
        <v>152</v>
      </c>
      <c r="G2" s="63" t="s">
        <v>213</v>
      </c>
      <c r="H2" s="63" t="s">
        <v>114</v>
      </c>
      <c r="I2" s="63" t="s">
        <v>113</v>
      </c>
      <c r="J2" s="63" t="s">
        <v>214</v>
      </c>
    </row>
    <row r="3" spans="1:10" x14ac:dyDescent="0.35">
      <c r="A3" s="55" t="s">
        <v>168</v>
      </c>
      <c r="B3" s="55" t="s">
        <v>118</v>
      </c>
      <c r="C3" s="55" t="str">
        <f t="shared" ref="C3:C66" si="0">A3&amp;B3</f>
        <v>ArgentinaAgriculture, Forestry, Land Use and Fisheries</v>
      </c>
      <c r="D3" s="56">
        <v>500000</v>
      </c>
      <c r="G3" s="64" t="s">
        <v>168</v>
      </c>
      <c r="H3" s="64">
        <v>200213045</v>
      </c>
      <c r="I3" s="64">
        <v>119740000</v>
      </c>
      <c r="J3" s="64">
        <v>41850000</v>
      </c>
    </row>
    <row r="4" spans="1:10" x14ac:dyDescent="0.35">
      <c r="A4" s="55" t="s">
        <v>168</v>
      </c>
      <c r="B4" s="55" t="s">
        <v>116</v>
      </c>
      <c r="C4" s="55" t="str">
        <f t="shared" si="0"/>
        <v>ArgentinaBuildings, Public Installations and End-Use Energy Efficiency</v>
      </c>
      <c r="D4" s="56">
        <v>176452000</v>
      </c>
      <c r="G4" s="64" t="s">
        <v>169</v>
      </c>
      <c r="H4" s="64">
        <v>108110989</v>
      </c>
      <c r="I4" s="64">
        <v>48000</v>
      </c>
      <c r="J4" s="64">
        <v>17788000</v>
      </c>
    </row>
    <row r="5" spans="1:10" x14ac:dyDescent="0.35">
      <c r="A5" s="55" t="s">
        <v>168</v>
      </c>
      <c r="B5" s="55" t="s">
        <v>117</v>
      </c>
      <c r="C5" s="55" t="str">
        <f t="shared" si="0"/>
        <v>ArgentinaCross-Sectoral Activities</v>
      </c>
      <c r="D5" s="56">
        <v>7731045</v>
      </c>
      <c r="G5" s="64" t="s">
        <v>170</v>
      </c>
      <c r="H5" s="64">
        <v>400000</v>
      </c>
      <c r="I5" s="64">
        <v>85710000</v>
      </c>
      <c r="J5" s="64">
        <v>0</v>
      </c>
    </row>
    <row r="6" spans="1:10" x14ac:dyDescent="0.35">
      <c r="A6" s="55" t="s">
        <v>168</v>
      </c>
      <c r="B6" s="55" t="s">
        <v>136</v>
      </c>
      <c r="C6" s="55" t="str">
        <f t="shared" si="0"/>
        <v>ArgentinaInformation and Communications Technology (ICT) and Digital Technologies</v>
      </c>
      <c r="D6" s="56">
        <v>9890000</v>
      </c>
      <c r="G6" s="64" t="s">
        <v>171</v>
      </c>
      <c r="H6" s="64">
        <v>624000</v>
      </c>
      <c r="I6" s="64">
        <v>250000</v>
      </c>
      <c r="J6" s="64">
        <v>4500000</v>
      </c>
    </row>
    <row r="7" spans="1:10" x14ac:dyDescent="0.35">
      <c r="A7" s="55" t="s">
        <v>168</v>
      </c>
      <c r="B7" s="55" t="s">
        <v>112</v>
      </c>
      <c r="C7" s="55" t="str">
        <f t="shared" si="0"/>
        <v>ArgentinaWater Supply and Wastewater</v>
      </c>
      <c r="D7" s="56">
        <v>5640000</v>
      </c>
      <c r="G7" s="64" t="s">
        <v>172</v>
      </c>
      <c r="H7" s="64">
        <v>644000</v>
      </c>
      <c r="I7" s="64">
        <v>0</v>
      </c>
      <c r="J7" s="64">
        <v>0</v>
      </c>
    </row>
    <row r="8" spans="1:10" x14ac:dyDescent="0.35">
      <c r="A8" s="55" t="s">
        <v>170</v>
      </c>
      <c r="B8" s="55" t="s">
        <v>117</v>
      </c>
      <c r="C8" s="55" t="str">
        <f t="shared" si="0"/>
        <v>BarbadosCross-Sectoral Activities</v>
      </c>
      <c r="D8" s="55">
        <v>400000</v>
      </c>
      <c r="G8" s="64" t="s">
        <v>173</v>
      </c>
      <c r="H8" s="64">
        <v>111792928.55</v>
      </c>
      <c r="I8" s="64">
        <v>46752000</v>
      </c>
      <c r="J8" s="64">
        <v>255195000</v>
      </c>
    </row>
    <row r="9" spans="1:10" x14ac:dyDescent="0.35">
      <c r="A9" s="55" t="s">
        <v>169</v>
      </c>
      <c r="B9" s="55" t="s">
        <v>118</v>
      </c>
      <c r="C9" s="55" t="str">
        <f t="shared" si="0"/>
        <v>BahamasAgriculture, Forestry, Land Use and Fisheries</v>
      </c>
      <c r="D9" s="56">
        <v>2800000</v>
      </c>
      <c r="G9" s="64" t="s">
        <v>174</v>
      </c>
      <c r="H9" s="64">
        <v>73434262</v>
      </c>
      <c r="I9" s="64">
        <v>76428000</v>
      </c>
      <c r="J9" s="64">
        <v>32050000</v>
      </c>
    </row>
    <row r="10" spans="1:10" x14ac:dyDescent="0.35">
      <c r="A10" s="55" t="s">
        <v>169</v>
      </c>
      <c r="B10" s="55" t="s">
        <v>117</v>
      </c>
      <c r="C10" s="55" t="str">
        <f t="shared" si="0"/>
        <v>BahamasCross-Sectoral Activities</v>
      </c>
      <c r="D10" s="56">
        <v>96300000</v>
      </c>
      <c r="G10" s="64" t="s">
        <v>175</v>
      </c>
      <c r="H10" s="64">
        <v>868666437.69000006</v>
      </c>
      <c r="I10" s="64">
        <v>400000</v>
      </c>
      <c r="J10" s="64">
        <v>13498500</v>
      </c>
    </row>
    <row r="11" spans="1:10" x14ac:dyDescent="0.35">
      <c r="A11" s="55" t="s">
        <v>169</v>
      </c>
      <c r="B11" s="55" t="s">
        <v>135</v>
      </c>
      <c r="C11" s="55" t="str">
        <f t="shared" si="0"/>
        <v>BahamasEnergy</v>
      </c>
      <c r="D11" s="56">
        <v>9010989</v>
      </c>
      <c r="G11" s="64" t="s">
        <v>176</v>
      </c>
      <c r="H11" s="64">
        <v>0</v>
      </c>
      <c r="I11" s="64">
        <v>0</v>
      </c>
      <c r="J11" s="64">
        <v>45950000</v>
      </c>
    </row>
    <row r="12" spans="1:10" x14ac:dyDescent="0.35">
      <c r="A12" s="55" t="s">
        <v>171</v>
      </c>
      <c r="B12" s="55" t="s">
        <v>123</v>
      </c>
      <c r="C12" s="55" t="str">
        <f t="shared" si="0"/>
        <v xml:space="preserve">BelizeCross-Sectoral Activities </v>
      </c>
      <c r="D12" s="56">
        <v>445600</v>
      </c>
      <c r="G12" s="64" t="s">
        <v>177</v>
      </c>
      <c r="H12" s="64">
        <v>204004339.79460001</v>
      </c>
      <c r="I12" s="64">
        <v>42830000</v>
      </c>
      <c r="J12" s="64">
        <v>200000</v>
      </c>
    </row>
    <row r="13" spans="1:10" x14ac:dyDescent="0.35">
      <c r="A13" s="55" t="s">
        <v>171</v>
      </c>
      <c r="B13" s="55" t="s">
        <v>136</v>
      </c>
      <c r="C13" s="55" t="str">
        <f t="shared" si="0"/>
        <v>BelizeInformation and Communications Technology (ICT) and Digital Technologies</v>
      </c>
      <c r="D13" s="56">
        <v>178400</v>
      </c>
      <c r="G13" s="64" t="s">
        <v>178</v>
      </c>
      <c r="H13" s="64">
        <v>65510500</v>
      </c>
      <c r="I13" s="64">
        <v>11475000</v>
      </c>
      <c r="J13" s="64">
        <v>0</v>
      </c>
    </row>
    <row r="14" spans="1:10" x14ac:dyDescent="0.35">
      <c r="A14" s="55" t="s">
        <v>172</v>
      </c>
      <c r="B14" s="55" t="s">
        <v>137</v>
      </c>
      <c r="C14" s="55" t="str">
        <f t="shared" si="0"/>
        <v>BoliviaManufacturing</v>
      </c>
      <c r="D14" s="56">
        <v>300000</v>
      </c>
      <c r="G14" s="64" t="s">
        <v>179</v>
      </c>
      <c r="H14" s="64">
        <v>64515000</v>
      </c>
      <c r="I14" s="64">
        <v>300300000</v>
      </c>
      <c r="J14" s="64">
        <v>50295600</v>
      </c>
    </row>
    <row r="15" spans="1:10" x14ac:dyDescent="0.35">
      <c r="A15" s="55" t="s">
        <v>172</v>
      </c>
      <c r="B15" s="55" t="s">
        <v>112</v>
      </c>
      <c r="C15" s="55" t="str">
        <f t="shared" si="0"/>
        <v>BoliviaWater Supply and Wastewater</v>
      </c>
      <c r="D15" s="56">
        <v>344000</v>
      </c>
      <c r="G15" s="64" t="s">
        <v>180</v>
      </c>
      <c r="H15" s="64">
        <v>74482000</v>
      </c>
      <c r="I15" s="64">
        <v>400450000</v>
      </c>
      <c r="J15" s="64">
        <v>0</v>
      </c>
    </row>
    <row r="16" spans="1:10" x14ac:dyDescent="0.35">
      <c r="A16" s="55" t="s">
        <v>173</v>
      </c>
      <c r="B16" s="55" t="s">
        <v>118</v>
      </c>
      <c r="C16" s="55" t="str">
        <f t="shared" si="0"/>
        <v>BrazilAgriculture, Forestry, Land Use and Fisheries</v>
      </c>
      <c r="D16" s="56">
        <v>400000</v>
      </c>
      <c r="G16" s="64" t="s">
        <v>181</v>
      </c>
      <c r="H16" s="64">
        <v>1500000</v>
      </c>
      <c r="I16" s="64">
        <v>200000</v>
      </c>
      <c r="J16" s="64">
        <v>0</v>
      </c>
    </row>
    <row r="17" spans="1:10" x14ac:dyDescent="0.35">
      <c r="A17" s="55" t="s">
        <v>173</v>
      </c>
      <c r="B17" s="55" t="s">
        <v>116</v>
      </c>
      <c r="C17" s="55" t="str">
        <f t="shared" si="0"/>
        <v>BrazilBuildings, Public Installations and End-Use Energy Efficiency</v>
      </c>
      <c r="D17" s="56">
        <v>69253851.379999995</v>
      </c>
      <c r="G17" s="64" t="s">
        <v>182</v>
      </c>
      <c r="H17" s="64">
        <v>48025500</v>
      </c>
      <c r="I17" s="64">
        <v>54470000</v>
      </c>
      <c r="J17" s="64">
        <v>2536380</v>
      </c>
    </row>
    <row r="18" spans="1:10" x14ac:dyDescent="0.35">
      <c r="A18" s="55" t="s">
        <v>173</v>
      </c>
      <c r="B18" s="55" t="s">
        <v>117</v>
      </c>
      <c r="C18" s="55" t="str">
        <f t="shared" si="0"/>
        <v>BrazilCross-Sectoral Activities</v>
      </c>
      <c r="D18" s="56">
        <v>16716247.17</v>
      </c>
      <c r="G18" s="64" t="s">
        <v>183</v>
      </c>
      <c r="H18" s="64">
        <v>15560000</v>
      </c>
      <c r="I18" s="64">
        <v>315408000</v>
      </c>
      <c r="J18" s="64">
        <v>1303000</v>
      </c>
    </row>
    <row r="19" spans="1:10" x14ac:dyDescent="0.35">
      <c r="A19" s="55" t="s">
        <v>173</v>
      </c>
      <c r="B19" s="55" t="s">
        <v>124</v>
      </c>
      <c r="C19" s="55" t="str">
        <f t="shared" si="0"/>
        <v xml:space="preserve">BrazilEnergy </v>
      </c>
      <c r="D19" s="56">
        <v>267840</v>
      </c>
      <c r="G19" s="64" t="s">
        <v>184</v>
      </c>
      <c r="H19" s="64">
        <v>0</v>
      </c>
      <c r="I19" s="64">
        <v>0</v>
      </c>
      <c r="J19" s="64">
        <v>1985959.071</v>
      </c>
    </row>
    <row r="20" spans="1:10" x14ac:dyDescent="0.35">
      <c r="A20" s="55" t="s">
        <v>173</v>
      </c>
      <c r="B20" s="55" t="s">
        <v>136</v>
      </c>
      <c r="C20" s="55" t="str">
        <f t="shared" si="0"/>
        <v>BrazilInformation and Communications Technology (ICT) and Digital Technologies</v>
      </c>
      <c r="D20" s="56">
        <v>19338990</v>
      </c>
      <c r="G20" s="64" t="s">
        <v>185</v>
      </c>
      <c r="H20" s="64">
        <v>241222600</v>
      </c>
      <c r="I20" s="64">
        <v>145440000</v>
      </c>
      <c r="J20" s="64">
        <v>6160000</v>
      </c>
    </row>
    <row r="21" spans="1:10" x14ac:dyDescent="0.35">
      <c r="A21" s="55" t="s">
        <v>173</v>
      </c>
      <c r="B21" s="55" t="s">
        <v>112</v>
      </c>
      <c r="C21" s="55" t="str">
        <f t="shared" si="0"/>
        <v>BrazilWater Supply and Wastewater</v>
      </c>
      <c r="D21" s="56">
        <v>5816000</v>
      </c>
      <c r="G21" s="64" t="s">
        <v>186</v>
      </c>
      <c r="H21" s="64">
        <v>275000</v>
      </c>
      <c r="I21" s="64">
        <v>339353</v>
      </c>
      <c r="J21" s="64">
        <v>0</v>
      </c>
    </row>
    <row r="22" spans="1:10" x14ac:dyDescent="0.35">
      <c r="A22" s="55" t="s">
        <v>174</v>
      </c>
      <c r="B22" s="55" t="s">
        <v>116</v>
      </c>
      <c r="C22" s="55" t="str">
        <f t="shared" si="0"/>
        <v>ChileBuildings, Public Installations and End-Use Energy Efficiency</v>
      </c>
      <c r="D22" s="56">
        <v>10968000</v>
      </c>
      <c r="G22" s="64" t="s">
        <v>187</v>
      </c>
      <c r="H22" s="64">
        <v>88895800</v>
      </c>
      <c r="I22" s="64">
        <v>2603000</v>
      </c>
      <c r="J22" s="64">
        <v>50670000</v>
      </c>
    </row>
    <row r="23" spans="1:10" x14ac:dyDescent="0.35">
      <c r="A23" s="55" t="s">
        <v>174</v>
      </c>
      <c r="B23" s="55" t="s">
        <v>117</v>
      </c>
      <c r="C23" s="55" t="str">
        <f t="shared" si="0"/>
        <v>ChileCross-Sectoral Activities</v>
      </c>
      <c r="D23" s="56">
        <v>62266262</v>
      </c>
      <c r="G23" s="64" t="s">
        <v>188</v>
      </c>
      <c r="H23" s="64">
        <v>610000</v>
      </c>
      <c r="I23" s="64">
        <v>25354399.999999996</v>
      </c>
      <c r="J23" s="64">
        <v>23550000</v>
      </c>
    </row>
    <row r="24" spans="1:10" x14ac:dyDescent="0.35">
      <c r="A24" s="55" t="s">
        <v>174</v>
      </c>
      <c r="B24" s="55" t="s">
        <v>131</v>
      </c>
      <c r="C24" s="55" t="str">
        <f t="shared" si="0"/>
        <v>ChileTransport</v>
      </c>
      <c r="D24" s="56">
        <v>200000</v>
      </c>
      <c r="G24" s="64" t="s">
        <v>189</v>
      </c>
      <c r="H24" s="64">
        <v>2118250</v>
      </c>
      <c r="I24" s="64">
        <v>0</v>
      </c>
      <c r="J24" s="64">
        <v>670000</v>
      </c>
    </row>
    <row r="25" spans="1:10" x14ac:dyDescent="0.35">
      <c r="A25" s="55" t="s">
        <v>175</v>
      </c>
      <c r="B25" s="55" t="s">
        <v>118</v>
      </c>
      <c r="C25" s="55" t="str">
        <f t="shared" si="0"/>
        <v>ColombiaAgriculture, Forestry, Land Use and Fisheries</v>
      </c>
      <c r="D25" s="56">
        <v>750500000</v>
      </c>
      <c r="G25" s="64" t="s">
        <v>190</v>
      </c>
      <c r="H25" s="64">
        <v>15256098.619999999</v>
      </c>
      <c r="I25" s="64">
        <v>45596988</v>
      </c>
      <c r="J25" s="64">
        <v>6825140</v>
      </c>
    </row>
    <row r="26" spans="1:10" x14ac:dyDescent="0.35">
      <c r="A26" s="55" t="s">
        <v>175</v>
      </c>
      <c r="B26" s="55" t="s">
        <v>117</v>
      </c>
      <c r="C26" s="55" t="str">
        <f t="shared" si="0"/>
        <v>ColombiaCross-Sectoral Activities</v>
      </c>
      <c r="D26" s="56">
        <v>53124437.689999998</v>
      </c>
      <c r="G26" s="64" t="s">
        <v>191</v>
      </c>
      <c r="H26" s="64">
        <v>550000</v>
      </c>
      <c r="I26" s="64">
        <v>300000</v>
      </c>
      <c r="J26" s="64">
        <v>0</v>
      </c>
    </row>
    <row r="27" spans="1:10" x14ac:dyDescent="0.35">
      <c r="A27" s="55" t="s">
        <v>175</v>
      </c>
      <c r="B27" s="55" t="s">
        <v>135</v>
      </c>
      <c r="C27" s="55" t="str">
        <f t="shared" si="0"/>
        <v>ColombiaEnergy</v>
      </c>
      <c r="D27" s="56">
        <v>100000</v>
      </c>
      <c r="G27" s="64" t="s">
        <v>192</v>
      </c>
      <c r="H27" s="64">
        <v>100000</v>
      </c>
      <c r="I27" s="64">
        <v>0</v>
      </c>
      <c r="J27" s="64">
        <v>0</v>
      </c>
    </row>
    <row r="28" spans="1:10" x14ac:dyDescent="0.35">
      <c r="A28" s="55" t="s">
        <v>175</v>
      </c>
      <c r="B28" s="55" t="s">
        <v>136</v>
      </c>
      <c r="C28" s="55" t="str">
        <f t="shared" si="0"/>
        <v>ColombiaInformation and Communications Technology (ICT) and Digital Technologies</v>
      </c>
      <c r="D28" s="56">
        <v>55906000</v>
      </c>
      <c r="G28" s="64" t="s">
        <v>193</v>
      </c>
      <c r="H28" s="64">
        <v>7072800</v>
      </c>
      <c r="I28" s="64">
        <v>16776000</v>
      </c>
      <c r="J28" s="64">
        <v>24400000</v>
      </c>
    </row>
    <row r="29" spans="1:10" x14ac:dyDescent="0.35">
      <c r="A29" s="55" t="s">
        <v>175</v>
      </c>
      <c r="B29" s="55" t="s">
        <v>126</v>
      </c>
      <c r="C29" s="55" t="str">
        <f t="shared" si="0"/>
        <v>ColombiaTransport </v>
      </c>
      <c r="D29" s="56">
        <v>8736000</v>
      </c>
      <c r="G29" s="64" t="s">
        <v>194</v>
      </c>
      <c r="H29" s="64">
        <v>0</v>
      </c>
      <c r="I29" s="64">
        <v>0</v>
      </c>
      <c r="J29" s="64">
        <v>0</v>
      </c>
    </row>
    <row r="30" spans="1:10" x14ac:dyDescent="0.35">
      <c r="A30" s="55" t="s">
        <v>175</v>
      </c>
      <c r="B30" s="55" t="s">
        <v>112</v>
      </c>
      <c r="C30" s="55" t="str">
        <f t="shared" si="0"/>
        <v>ColombiaWater Supply and Wastewater</v>
      </c>
      <c r="D30" s="56">
        <v>300000</v>
      </c>
    </row>
    <row r="31" spans="1:10" x14ac:dyDescent="0.35">
      <c r="A31" s="55" t="s">
        <v>177</v>
      </c>
      <c r="B31" s="55" t="s">
        <v>116</v>
      </c>
      <c r="C31" s="55" t="str">
        <f t="shared" si="0"/>
        <v>Dominican RepublicBuildings, Public Installations and End-Use Energy Efficiency</v>
      </c>
      <c r="D31" s="56">
        <v>87800546.719999999</v>
      </c>
    </row>
    <row r="32" spans="1:10" x14ac:dyDescent="0.35">
      <c r="A32" s="55" t="s">
        <v>177</v>
      </c>
      <c r="B32" s="55" t="s">
        <v>117</v>
      </c>
      <c r="C32" s="55" t="str">
        <f t="shared" si="0"/>
        <v>Dominican RepublicCross-Sectoral Activities</v>
      </c>
      <c r="D32" s="56">
        <v>94265000</v>
      </c>
    </row>
    <row r="33" spans="1:10" x14ac:dyDescent="0.35">
      <c r="A33" s="55" t="s">
        <v>177</v>
      </c>
      <c r="B33" s="55" t="s">
        <v>135</v>
      </c>
      <c r="C33" s="55" t="str">
        <f t="shared" si="0"/>
        <v>Dominican RepublicEnergy</v>
      </c>
      <c r="D33" s="56">
        <v>300000</v>
      </c>
      <c r="G33" s="60" t="s">
        <v>215</v>
      </c>
      <c r="H33" s="61" t="e">
        <f>VLOOKUP(VLOOKUP('By Category'!#REF!,Data1!$A$42:$B$68,2,FALSE),$G$3:$J$29,2,FALSE)</f>
        <v>#REF!</v>
      </c>
      <c r="I33" s="61">
        <f>VLOOKUP(VLOOKUP('[9]By Category'!$C$32,[9]Data1!$A$40:$B$66,2,FALSE),$G$2:$J$28,3,FALSE)</f>
        <v>300300000</v>
      </c>
      <c r="J33" s="61">
        <f>VLOOKUP(VLOOKUP('[9]By Category'!$C$32,[9]Data1!$A$40:$B$66,2,FALSE),$G$2:$J$28,4,FALSE)</f>
        <v>50295600</v>
      </c>
    </row>
    <row r="34" spans="1:10" x14ac:dyDescent="0.35">
      <c r="A34" s="55" t="s">
        <v>177</v>
      </c>
      <c r="B34" s="55" t="s">
        <v>136</v>
      </c>
      <c r="C34" s="55" t="str">
        <f t="shared" si="0"/>
        <v>Dominican RepublicInformation and Communications Technology (ICT) and Digital Technologies</v>
      </c>
      <c r="D34" s="56">
        <v>12783000</v>
      </c>
      <c r="G34" s="62"/>
      <c r="H34" s="53" t="e">
        <f>H33/SUM(H33:J33)</f>
        <v>#REF!</v>
      </c>
      <c r="I34" s="53" t="e">
        <f>I33/SUM(H33:J33)</f>
        <v>#REF!</v>
      </c>
      <c r="J34" s="53" t="e">
        <f>J33/SUM(H33:J33)</f>
        <v>#REF!</v>
      </c>
    </row>
    <row r="35" spans="1:10" x14ac:dyDescent="0.35">
      <c r="A35" s="55" t="s">
        <v>177</v>
      </c>
      <c r="B35" s="55" t="s">
        <v>131</v>
      </c>
      <c r="C35" s="55" t="str">
        <f t="shared" si="0"/>
        <v>Dominican RepublicTransport</v>
      </c>
      <c r="D35" s="56">
        <v>8855793.0745999999</v>
      </c>
    </row>
    <row r="36" spans="1:10" x14ac:dyDescent="0.35">
      <c r="A36" s="55" t="s">
        <v>178</v>
      </c>
      <c r="B36" s="55" t="s">
        <v>116</v>
      </c>
      <c r="C36" s="55" t="str">
        <f t="shared" si="0"/>
        <v>EcuadorBuildings, Public Installations and End-Use Energy Efficiency</v>
      </c>
      <c r="D36" s="56">
        <v>11470500</v>
      </c>
    </row>
    <row r="37" spans="1:10" x14ac:dyDescent="0.35">
      <c r="A37" s="55" t="s">
        <v>178</v>
      </c>
      <c r="B37" s="55" t="s">
        <v>117</v>
      </c>
      <c r="C37" s="55" t="str">
        <f t="shared" si="0"/>
        <v>EcuadorCross-Sectoral Activities</v>
      </c>
      <c r="D37" s="56">
        <v>54040000</v>
      </c>
    </row>
    <row r="38" spans="1:10" x14ac:dyDescent="0.35">
      <c r="A38" s="55" t="s">
        <v>179</v>
      </c>
      <c r="B38" s="55" t="s">
        <v>136</v>
      </c>
      <c r="C38" s="55" t="str">
        <f t="shared" si="0"/>
        <v>El SalvadorInformation and Communications Technology (ICT) and Digital Technologies</v>
      </c>
      <c r="D38" s="56">
        <v>64515000</v>
      </c>
    </row>
    <row r="39" spans="1:10" x14ac:dyDescent="0.35">
      <c r="A39" s="55" t="s">
        <v>180</v>
      </c>
      <c r="B39" s="55" t="s">
        <v>118</v>
      </c>
      <c r="C39" s="55" t="str">
        <f t="shared" si="0"/>
        <v>GuatemalaAgriculture, Forestry, Land Use and Fisheries</v>
      </c>
      <c r="D39" s="56">
        <v>12980000</v>
      </c>
    </row>
    <row r="40" spans="1:10" x14ac:dyDescent="0.35">
      <c r="A40" s="55" t="s">
        <v>180</v>
      </c>
      <c r="B40" s="55" t="s">
        <v>136</v>
      </c>
      <c r="C40" s="55" t="str">
        <f t="shared" si="0"/>
        <v>GuatemalaInformation and Communications Technology (ICT) and Digital Technologies</v>
      </c>
      <c r="D40" s="56">
        <v>61502000</v>
      </c>
    </row>
    <row r="41" spans="1:10" x14ac:dyDescent="0.35">
      <c r="A41" s="55" t="s">
        <v>181</v>
      </c>
      <c r="B41" s="55" t="s">
        <v>117</v>
      </c>
      <c r="C41" s="55" t="str">
        <f t="shared" si="0"/>
        <v>GuyanaCross-Sectoral Activities</v>
      </c>
      <c r="D41" s="56">
        <v>1500000</v>
      </c>
    </row>
    <row r="42" spans="1:10" x14ac:dyDescent="0.35">
      <c r="A42" s="55" t="s">
        <v>182</v>
      </c>
      <c r="B42" s="55" t="s">
        <v>117</v>
      </c>
      <c r="C42" s="55" t="str">
        <f t="shared" si="0"/>
        <v>HaitiCross-Sectoral Activities</v>
      </c>
      <c r="D42" s="56">
        <v>3000000</v>
      </c>
    </row>
    <row r="43" spans="1:10" x14ac:dyDescent="0.35">
      <c r="A43" s="55" t="s">
        <v>182</v>
      </c>
      <c r="B43" s="55" t="s">
        <v>139</v>
      </c>
      <c r="C43" s="55" t="str">
        <f t="shared" si="0"/>
        <v>HaitiSolid Waste Management</v>
      </c>
      <c r="D43" s="56">
        <v>45025500</v>
      </c>
    </row>
    <row r="44" spans="1:10" x14ac:dyDescent="0.35">
      <c r="A44" s="55" t="s">
        <v>183</v>
      </c>
      <c r="B44" s="55" t="s">
        <v>117</v>
      </c>
      <c r="C44" s="55" t="str">
        <f t="shared" si="0"/>
        <v>HondurasCross-Sectoral Activities</v>
      </c>
      <c r="D44" s="56">
        <v>750000</v>
      </c>
    </row>
    <row r="45" spans="1:10" x14ac:dyDescent="0.35">
      <c r="A45" s="55" t="s">
        <v>183</v>
      </c>
      <c r="B45" s="55" t="s">
        <v>131</v>
      </c>
      <c r="C45" s="55" t="str">
        <f t="shared" si="0"/>
        <v>HondurasTransport</v>
      </c>
      <c r="D45" s="56">
        <v>14810000</v>
      </c>
    </row>
    <row r="46" spans="1:10" x14ac:dyDescent="0.35">
      <c r="A46" s="55" t="s">
        <v>185</v>
      </c>
      <c r="B46" s="55" t="s">
        <v>117</v>
      </c>
      <c r="C46" s="55" t="str">
        <f t="shared" si="0"/>
        <v>MexicoCross-Sectoral Activities</v>
      </c>
      <c r="D46" s="56">
        <v>138723000</v>
      </c>
    </row>
    <row r="47" spans="1:10" x14ac:dyDescent="0.35">
      <c r="A47" s="55" t="s">
        <v>185</v>
      </c>
      <c r="B47" s="55" t="s">
        <v>135</v>
      </c>
      <c r="C47" s="55" t="str">
        <f t="shared" si="0"/>
        <v>MexicoEnergy</v>
      </c>
      <c r="D47" s="56">
        <v>91999600</v>
      </c>
    </row>
    <row r="48" spans="1:10" x14ac:dyDescent="0.35">
      <c r="A48" s="55" t="s">
        <v>185</v>
      </c>
      <c r="B48" s="55" t="s">
        <v>131</v>
      </c>
      <c r="C48" s="55" t="str">
        <f t="shared" si="0"/>
        <v>MexicoTransport</v>
      </c>
      <c r="D48" s="56">
        <v>10500000.000000002</v>
      </c>
    </row>
    <row r="49" spans="1:4" x14ac:dyDescent="0.35">
      <c r="A49" s="55" t="s">
        <v>186</v>
      </c>
      <c r="B49" s="55" t="s">
        <v>117</v>
      </c>
      <c r="C49" s="55" t="str">
        <f t="shared" si="0"/>
        <v>NicaraguaCross-Sectoral Activities</v>
      </c>
      <c r="D49" s="56">
        <v>275000</v>
      </c>
    </row>
    <row r="50" spans="1:4" x14ac:dyDescent="0.35">
      <c r="A50" s="55" t="s">
        <v>189</v>
      </c>
      <c r="B50" s="55" t="s">
        <v>118</v>
      </c>
      <c r="C50" s="55" t="str">
        <f t="shared" si="0"/>
        <v>PeruAgriculture, Forestry, Land Use and Fisheries</v>
      </c>
      <c r="D50" s="56">
        <v>200000</v>
      </c>
    </row>
    <row r="51" spans="1:4" x14ac:dyDescent="0.35">
      <c r="A51" s="55" t="s">
        <v>189</v>
      </c>
      <c r="B51" s="55" t="s">
        <v>117</v>
      </c>
      <c r="C51" s="55" t="str">
        <f t="shared" si="0"/>
        <v>PeruCross-Sectoral Activities</v>
      </c>
      <c r="D51" s="56">
        <v>68695800</v>
      </c>
    </row>
    <row r="52" spans="1:4" x14ac:dyDescent="0.35">
      <c r="A52" s="55" t="s">
        <v>189</v>
      </c>
      <c r="B52" s="55" t="s">
        <v>131</v>
      </c>
      <c r="C52" s="55" t="str">
        <f t="shared" si="0"/>
        <v>PeruTransport</v>
      </c>
      <c r="D52" s="56">
        <v>20000000</v>
      </c>
    </row>
    <row r="53" spans="1:4" x14ac:dyDescent="0.35">
      <c r="A53" s="55" t="s">
        <v>187</v>
      </c>
      <c r="B53" s="55" t="s">
        <v>135</v>
      </c>
      <c r="C53" s="55" t="str">
        <f t="shared" si="0"/>
        <v>PanamaEnergy</v>
      </c>
      <c r="D53" s="56">
        <v>450000</v>
      </c>
    </row>
    <row r="54" spans="1:4" x14ac:dyDescent="0.35">
      <c r="A54" s="55" t="s">
        <v>187</v>
      </c>
      <c r="B54" s="55" t="s">
        <v>138</v>
      </c>
      <c r="C54" s="55" t="str">
        <f t="shared" si="0"/>
        <v>PanamaResearch, Development and Innovation</v>
      </c>
      <c r="D54" s="56">
        <v>160000</v>
      </c>
    </row>
    <row r="55" spans="1:4" x14ac:dyDescent="0.35">
      <c r="A55" s="55" t="s">
        <v>188</v>
      </c>
      <c r="B55" s="55" t="s">
        <v>117</v>
      </c>
      <c r="C55" s="55" t="str">
        <f t="shared" si="0"/>
        <v>ParaguayCross-Sectoral Activities</v>
      </c>
      <c r="D55" s="56">
        <v>16850</v>
      </c>
    </row>
    <row r="56" spans="1:4" x14ac:dyDescent="0.35">
      <c r="A56" s="55" t="s">
        <v>188</v>
      </c>
      <c r="B56" s="55" t="s">
        <v>135</v>
      </c>
      <c r="C56" s="55" t="str">
        <f t="shared" si="0"/>
        <v>ParaguayEnergy</v>
      </c>
      <c r="D56" s="56">
        <v>605000</v>
      </c>
    </row>
    <row r="57" spans="1:4" x14ac:dyDescent="0.35">
      <c r="A57" s="55" t="s">
        <v>188</v>
      </c>
      <c r="B57" s="55" t="s">
        <v>136</v>
      </c>
      <c r="C57" s="55" t="str">
        <f t="shared" si="0"/>
        <v>ParaguayInformation and Communications Technology (ICT) and Digital Technologies</v>
      </c>
      <c r="D57" s="56">
        <v>1496400</v>
      </c>
    </row>
    <row r="58" spans="1:4" x14ac:dyDescent="0.35">
      <c r="A58" s="55" t="s">
        <v>190</v>
      </c>
      <c r="B58" s="55" t="s">
        <v>118</v>
      </c>
      <c r="C58" s="55" t="str">
        <f t="shared" si="0"/>
        <v>RegionalAgriculture, Forestry, Land Use and Fisheries</v>
      </c>
      <c r="D58" s="56">
        <v>991098.62</v>
      </c>
    </row>
    <row r="59" spans="1:4" x14ac:dyDescent="0.35">
      <c r="A59" s="55" t="s">
        <v>190</v>
      </c>
      <c r="B59" s="55" t="s">
        <v>116</v>
      </c>
      <c r="C59" s="55" t="str">
        <f t="shared" si="0"/>
        <v>RegionalBuildings, Public Installations and End-Use Energy Efficiency</v>
      </c>
      <c r="D59" s="56">
        <v>100000</v>
      </c>
    </row>
    <row r="60" spans="1:4" x14ac:dyDescent="0.35">
      <c r="A60" s="55" t="s">
        <v>190</v>
      </c>
      <c r="B60" s="55" t="s">
        <v>117</v>
      </c>
      <c r="C60" s="55" t="str">
        <f t="shared" si="0"/>
        <v>RegionalCross-Sectoral Activities</v>
      </c>
      <c r="D60" s="56">
        <v>10985000</v>
      </c>
    </row>
    <row r="61" spans="1:4" x14ac:dyDescent="0.35">
      <c r="A61" s="55" t="s">
        <v>190</v>
      </c>
      <c r="B61" s="55" t="s">
        <v>135</v>
      </c>
      <c r="C61" s="55" t="str">
        <f t="shared" si="0"/>
        <v>RegionalEnergy</v>
      </c>
      <c r="D61" s="56">
        <v>2070000</v>
      </c>
    </row>
    <row r="62" spans="1:4" x14ac:dyDescent="0.35">
      <c r="A62" s="55" t="s">
        <v>190</v>
      </c>
      <c r="B62" s="55" t="s">
        <v>138</v>
      </c>
      <c r="C62" s="55" t="str">
        <f t="shared" si="0"/>
        <v>RegionalResearch, Development and Innovation</v>
      </c>
      <c r="D62" s="56">
        <v>400000</v>
      </c>
    </row>
    <row r="63" spans="1:4" x14ac:dyDescent="0.35">
      <c r="A63" s="55" t="s">
        <v>190</v>
      </c>
      <c r="B63" s="55" t="s">
        <v>139</v>
      </c>
      <c r="C63" s="55" t="str">
        <f t="shared" si="0"/>
        <v>RegionalSolid Waste Management</v>
      </c>
      <c r="D63" s="56">
        <v>560000</v>
      </c>
    </row>
    <row r="64" spans="1:4" x14ac:dyDescent="0.35">
      <c r="A64" s="55" t="s">
        <v>190</v>
      </c>
      <c r="B64" s="55" t="s">
        <v>131</v>
      </c>
      <c r="C64" s="55" t="str">
        <f t="shared" si="0"/>
        <v>RegionalTransport</v>
      </c>
      <c r="D64" s="56">
        <v>150000</v>
      </c>
    </row>
    <row r="65" spans="1:4" x14ac:dyDescent="0.35">
      <c r="A65" s="55" t="s">
        <v>191</v>
      </c>
      <c r="B65" s="55" t="s">
        <v>117</v>
      </c>
      <c r="C65" s="55" t="str">
        <f t="shared" si="0"/>
        <v>SurinameCross-Sectoral Activities</v>
      </c>
      <c r="D65" s="56">
        <v>550000</v>
      </c>
    </row>
    <row r="66" spans="1:4" x14ac:dyDescent="0.35">
      <c r="A66" s="55" t="s">
        <v>192</v>
      </c>
      <c r="B66" s="55" t="s">
        <v>117</v>
      </c>
      <c r="C66" s="55" t="str">
        <f t="shared" si="0"/>
        <v>Trinidad and TobagoCross-Sectoral Activities</v>
      </c>
      <c r="D66" s="56">
        <v>100000</v>
      </c>
    </row>
    <row r="67" spans="1:4" x14ac:dyDescent="0.35">
      <c r="A67" s="55" t="s">
        <v>193</v>
      </c>
      <c r="B67" s="55" t="s">
        <v>116</v>
      </c>
      <c r="C67" s="55" t="str">
        <f>A67&amp;B67</f>
        <v>UruguayBuildings, Public Installations and End-Use Energy Efficiency</v>
      </c>
      <c r="D67" s="56">
        <v>1072800</v>
      </c>
    </row>
    <row r="68" spans="1:4" x14ac:dyDescent="0.35">
      <c r="A68" s="55" t="s">
        <v>193</v>
      </c>
      <c r="B68" s="55" t="s">
        <v>117</v>
      </c>
      <c r="C68" s="55" t="str">
        <f>A68&amp;B68</f>
        <v>UruguayCross-Sectoral Activities</v>
      </c>
      <c r="D68" s="56">
        <v>5800000</v>
      </c>
    </row>
    <row r="69" spans="1:4" x14ac:dyDescent="0.35">
      <c r="A69" s="55" t="s">
        <v>193</v>
      </c>
      <c r="B69" s="55" t="s">
        <v>131</v>
      </c>
      <c r="C69" s="55" t="str">
        <f>A69&amp;B69</f>
        <v>UruguayTransport</v>
      </c>
      <c r="D69" s="56">
        <v>200000</v>
      </c>
    </row>
    <row r="70" spans="1:4" x14ac:dyDescent="0.35">
      <c r="C70" s="51" t="str">
        <f>A70&amp;B70</f>
        <v/>
      </c>
      <c r="D70" s="52">
        <f>SUM(D3:D69)</f>
        <v>2193583550.6546001</v>
      </c>
    </row>
    <row r="71" spans="1:4" x14ac:dyDescent="0.35">
      <c r="C71" s="51" t="str">
        <f>A71&amp;B71</f>
        <v/>
      </c>
      <c r="D71" s="52"/>
    </row>
    <row r="72" spans="1:4" x14ac:dyDescent="0.35">
      <c r="D72" s="52"/>
    </row>
    <row r="73" spans="1:4" x14ac:dyDescent="0.35">
      <c r="D73" s="52"/>
    </row>
    <row r="74" spans="1:4" x14ac:dyDescent="0.35">
      <c r="D74" s="52"/>
    </row>
    <row r="75" spans="1:4" x14ac:dyDescent="0.35">
      <c r="D75" s="52"/>
    </row>
    <row r="76" spans="1:4" x14ac:dyDescent="0.35">
      <c r="A76" s="57" t="s">
        <v>3</v>
      </c>
      <c r="B76" s="57" t="s">
        <v>216</v>
      </c>
      <c r="C76" s="57" t="s">
        <v>212</v>
      </c>
      <c r="D76" s="57" t="s">
        <v>153</v>
      </c>
    </row>
    <row r="77" spans="1:4" x14ac:dyDescent="0.35">
      <c r="A77" s="58" t="s">
        <v>168</v>
      </c>
      <c r="B77" s="58" t="s">
        <v>127</v>
      </c>
      <c r="C77" s="58" t="str">
        <f t="shared" ref="C77:C136" si="1">A77&amp;B77</f>
        <v>ArgentinaInstitutional capacity support or technical assistance</v>
      </c>
      <c r="D77" s="59">
        <v>22500000</v>
      </c>
    </row>
    <row r="78" spans="1:4" x14ac:dyDescent="0.35">
      <c r="A78" s="58" t="s">
        <v>168</v>
      </c>
      <c r="B78" s="58" t="s">
        <v>129</v>
      </c>
      <c r="C78" s="58" t="str">
        <f t="shared" si="1"/>
        <v>ArgentinaWater and wastewater systems</v>
      </c>
      <c r="D78" s="59">
        <v>97240000</v>
      </c>
    </row>
    <row r="79" spans="1:4" x14ac:dyDescent="0.35">
      <c r="A79" s="58" t="s">
        <v>170</v>
      </c>
      <c r="B79" s="58" t="s">
        <v>119</v>
      </c>
      <c r="C79" s="58" t="str">
        <f t="shared" si="1"/>
        <v>BarbadosCoastal and riverine infrastructure (including built flood-protection infrastructure)</v>
      </c>
      <c r="D79" s="59">
        <v>85710000</v>
      </c>
    </row>
    <row r="80" spans="1:4" x14ac:dyDescent="0.35">
      <c r="A80" s="58" t="s">
        <v>169</v>
      </c>
      <c r="B80" s="58" t="s">
        <v>127</v>
      </c>
      <c r="C80" s="58" t="str">
        <f t="shared" si="1"/>
        <v>BahamasInstitutional capacity support or technical assistance</v>
      </c>
      <c r="D80" s="59">
        <v>48000</v>
      </c>
    </row>
    <row r="81" spans="1:4" x14ac:dyDescent="0.35">
      <c r="A81" s="58" t="s">
        <v>171</v>
      </c>
      <c r="B81" s="58" t="s">
        <v>129</v>
      </c>
      <c r="C81" s="58" t="str">
        <f t="shared" si="1"/>
        <v>BelizeWater and wastewater systems</v>
      </c>
      <c r="D81" s="59">
        <v>250000</v>
      </c>
    </row>
    <row r="82" spans="1:4" x14ac:dyDescent="0.35">
      <c r="A82" s="58" t="s">
        <v>173</v>
      </c>
      <c r="B82" s="58" t="s">
        <v>125</v>
      </c>
      <c r="C82" s="58" t="str">
        <f t="shared" si="1"/>
        <v>BrazilAgricultural and ecological resources</v>
      </c>
      <c r="D82" s="59">
        <v>1600000</v>
      </c>
    </row>
    <row r="83" spans="1:4" x14ac:dyDescent="0.35">
      <c r="A83" s="58" t="s">
        <v>173</v>
      </c>
      <c r="B83" s="58" t="s">
        <v>119</v>
      </c>
      <c r="C83" s="58" t="str">
        <f t="shared" si="1"/>
        <v>BrazilCoastal and riverine infrastructure (including built flood-protection infrastructure)</v>
      </c>
      <c r="D83" s="59">
        <v>45152000</v>
      </c>
    </row>
    <row r="84" spans="1:4" x14ac:dyDescent="0.35">
      <c r="A84" s="58" t="s">
        <v>174</v>
      </c>
      <c r="B84" s="58" t="s">
        <v>127</v>
      </c>
      <c r="C84" s="58" t="str">
        <f t="shared" si="1"/>
        <v>ChileInstitutional capacity support or technical assistance</v>
      </c>
      <c r="D84" s="59">
        <v>76428000</v>
      </c>
    </row>
    <row r="85" spans="1:4" x14ac:dyDescent="0.35">
      <c r="A85" s="58" t="s">
        <v>175</v>
      </c>
      <c r="B85" s="58" t="s">
        <v>127</v>
      </c>
      <c r="C85" s="58" t="str">
        <f t="shared" si="1"/>
        <v>ColombiaInstitutional capacity support or technical assistance</v>
      </c>
      <c r="D85" s="59">
        <v>400000</v>
      </c>
    </row>
    <row r="86" spans="1:4" x14ac:dyDescent="0.35">
      <c r="A86" s="58" t="s">
        <v>177</v>
      </c>
      <c r="B86" s="58" t="s">
        <v>120</v>
      </c>
      <c r="C86" s="58" t="str">
        <f t="shared" si="1"/>
        <v>Dominican RepublicEnergy, transport and other built environment infrastructure</v>
      </c>
      <c r="D86" s="59">
        <v>42530000</v>
      </c>
    </row>
    <row r="87" spans="1:4" x14ac:dyDescent="0.35">
      <c r="A87" s="58" t="s">
        <v>177</v>
      </c>
      <c r="B87" s="58" t="s">
        <v>129</v>
      </c>
      <c r="C87" s="58" t="str">
        <f t="shared" si="1"/>
        <v>Dominican RepublicWater and wastewater systems</v>
      </c>
      <c r="D87" s="59">
        <v>300000</v>
      </c>
    </row>
    <row r="88" spans="1:4" x14ac:dyDescent="0.35">
      <c r="A88" s="58" t="s">
        <v>178</v>
      </c>
      <c r="B88" s="58" t="s">
        <v>120</v>
      </c>
      <c r="C88" s="58" t="str">
        <f t="shared" si="1"/>
        <v>EcuadorEnergy, transport and other built environment infrastructure</v>
      </c>
      <c r="D88" s="59">
        <v>11475000</v>
      </c>
    </row>
    <row r="89" spans="1:4" x14ac:dyDescent="0.35">
      <c r="A89" s="58" t="s">
        <v>179</v>
      </c>
      <c r="B89" s="58" t="s">
        <v>127</v>
      </c>
      <c r="C89" s="58" t="str">
        <f t="shared" si="1"/>
        <v>El SalvadorInstitutional capacity support or technical assistance</v>
      </c>
      <c r="D89" s="59">
        <v>300300000</v>
      </c>
    </row>
    <row r="90" spans="1:4" x14ac:dyDescent="0.35">
      <c r="A90" s="58" t="s">
        <v>180</v>
      </c>
      <c r="B90" s="58" t="s">
        <v>127</v>
      </c>
      <c r="C90" s="58" t="str">
        <f t="shared" si="1"/>
        <v>GuatemalaInstitutional capacity support or technical assistance</v>
      </c>
      <c r="D90" s="59">
        <v>400450000</v>
      </c>
    </row>
    <row r="91" spans="1:4" x14ac:dyDescent="0.35">
      <c r="A91" s="58" t="s">
        <v>181</v>
      </c>
      <c r="B91" s="58" t="s">
        <v>127</v>
      </c>
      <c r="C91" s="58" t="str">
        <f t="shared" si="1"/>
        <v>GuyanaInstitutional capacity support or technical assistance</v>
      </c>
      <c r="D91" s="59">
        <v>200000</v>
      </c>
    </row>
    <row r="92" spans="1:4" x14ac:dyDescent="0.35">
      <c r="A92" s="58" t="s">
        <v>182</v>
      </c>
      <c r="B92" s="58" t="s">
        <v>125</v>
      </c>
      <c r="C92" s="58" t="str">
        <f t="shared" si="1"/>
        <v>HaitiAgricultural and ecological resources</v>
      </c>
      <c r="D92" s="59">
        <v>8286000</v>
      </c>
    </row>
    <row r="93" spans="1:4" x14ac:dyDescent="0.35">
      <c r="A93" s="58" t="s">
        <v>182</v>
      </c>
      <c r="B93" s="58" t="s">
        <v>119</v>
      </c>
      <c r="C93" s="58" t="str">
        <f t="shared" si="1"/>
        <v>HaitiCoastal and riverine infrastructure (including built flood-protection infrastructure)</v>
      </c>
      <c r="D93" s="59">
        <v>30000</v>
      </c>
    </row>
    <row r="94" spans="1:4" x14ac:dyDescent="0.35">
      <c r="A94" s="58" t="s">
        <v>182</v>
      </c>
      <c r="B94" s="58" t="s">
        <v>127</v>
      </c>
      <c r="C94" s="58" t="str">
        <f t="shared" si="1"/>
        <v>HaitiInstitutional capacity support or technical assistance</v>
      </c>
      <c r="D94" s="59">
        <v>500000</v>
      </c>
    </row>
    <row r="95" spans="1:4" x14ac:dyDescent="0.35">
      <c r="A95" s="58" t="s">
        <v>182</v>
      </c>
      <c r="B95" s="58" t="s">
        <v>130</v>
      </c>
      <c r="C95" s="58" t="str">
        <f t="shared" si="1"/>
        <v>HaitiOther sectors</v>
      </c>
      <c r="D95" s="59">
        <v>45654000</v>
      </c>
    </row>
    <row r="96" spans="1:4" x14ac:dyDescent="0.35">
      <c r="A96" s="58" t="s">
        <v>183</v>
      </c>
      <c r="B96" s="58" t="s">
        <v>127</v>
      </c>
      <c r="C96" s="58" t="str">
        <f t="shared" si="1"/>
        <v>HondurasInstitutional capacity support or technical assistance</v>
      </c>
      <c r="D96" s="59">
        <v>315408000</v>
      </c>
    </row>
    <row r="97" spans="1:4" x14ac:dyDescent="0.35">
      <c r="A97" s="58" t="s">
        <v>185</v>
      </c>
      <c r="B97" s="58" t="s">
        <v>125</v>
      </c>
      <c r="C97" s="58" t="str">
        <f t="shared" si="1"/>
        <v>MexicoAgricultural and ecological resources</v>
      </c>
      <c r="D97" s="59">
        <v>144840000</v>
      </c>
    </row>
    <row r="98" spans="1:4" x14ac:dyDescent="0.35">
      <c r="A98" s="58" t="s">
        <v>185</v>
      </c>
      <c r="B98" s="58" t="s">
        <v>127</v>
      </c>
      <c r="C98" s="58" t="str">
        <f t="shared" si="1"/>
        <v>MexicoInstitutional capacity support or technical assistance</v>
      </c>
      <c r="D98" s="59">
        <v>600000</v>
      </c>
    </row>
    <row r="99" spans="1:4" x14ac:dyDescent="0.35">
      <c r="A99" s="58" t="s">
        <v>186</v>
      </c>
      <c r="B99" s="58" t="s">
        <v>129</v>
      </c>
      <c r="C99" s="58" t="str">
        <f t="shared" si="1"/>
        <v>NicaraguaWater and wastewater systems</v>
      </c>
      <c r="D99" s="59">
        <v>339353</v>
      </c>
    </row>
    <row r="100" spans="1:4" x14ac:dyDescent="0.35">
      <c r="A100" s="58" t="s">
        <v>189</v>
      </c>
      <c r="B100" s="58" t="s">
        <v>120</v>
      </c>
      <c r="C100" s="58" t="str">
        <f t="shared" si="1"/>
        <v>PeruEnergy, transport and other built environment infrastructure</v>
      </c>
      <c r="D100" s="59">
        <v>1143000</v>
      </c>
    </row>
    <row r="101" spans="1:4" x14ac:dyDescent="0.35">
      <c r="A101" s="58" t="s">
        <v>189</v>
      </c>
      <c r="B101" s="58" t="s">
        <v>127</v>
      </c>
      <c r="C101" s="58" t="str">
        <f t="shared" si="1"/>
        <v>PeruInstitutional capacity support or technical assistance</v>
      </c>
      <c r="D101" s="59">
        <v>460000</v>
      </c>
    </row>
    <row r="102" spans="1:4" x14ac:dyDescent="0.35">
      <c r="A102" s="58" t="s">
        <v>189</v>
      </c>
      <c r="B102" s="58" t="s">
        <v>129</v>
      </c>
      <c r="C102" s="58" t="str">
        <f t="shared" si="1"/>
        <v>PeruWater and wastewater systems</v>
      </c>
      <c r="D102" s="59">
        <v>1000000</v>
      </c>
    </row>
    <row r="103" spans="1:4" x14ac:dyDescent="0.35">
      <c r="A103" s="58" t="s">
        <v>187</v>
      </c>
      <c r="B103" s="58" t="s">
        <v>140</v>
      </c>
      <c r="C103" s="58" t="str">
        <f t="shared" si="1"/>
        <v>PanamaCrop production and food production</v>
      </c>
      <c r="D103" s="59">
        <v>25354399.999999996</v>
      </c>
    </row>
    <row r="104" spans="1:4" x14ac:dyDescent="0.35">
      <c r="A104" s="58" t="s">
        <v>190</v>
      </c>
      <c r="B104" s="58" t="s">
        <v>119</v>
      </c>
      <c r="C104" s="58" t="str">
        <f t="shared" si="1"/>
        <v>RegionalCoastal and riverine infrastructure (including built flood-protection infrastructure)</v>
      </c>
      <c r="D104" s="59">
        <v>500000</v>
      </c>
    </row>
    <row r="105" spans="1:4" x14ac:dyDescent="0.35">
      <c r="A105" s="58" t="s">
        <v>190</v>
      </c>
      <c r="B105" s="58" t="s">
        <v>120</v>
      </c>
      <c r="C105" s="58" t="str">
        <f t="shared" si="1"/>
        <v>RegionalEnergy, transport and other built environment infrastructure</v>
      </c>
      <c r="D105" s="59">
        <v>39500000</v>
      </c>
    </row>
    <row r="106" spans="1:4" x14ac:dyDescent="0.35">
      <c r="A106" s="58" t="s">
        <v>190</v>
      </c>
      <c r="B106" s="58" t="s">
        <v>121</v>
      </c>
      <c r="C106" s="58" t="str">
        <f t="shared" si="1"/>
        <v>RegionalFinancial services</v>
      </c>
      <c r="D106" s="59">
        <v>870000</v>
      </c>
    </row>
    <row r="107" spans="1:4" x14ac:dyDescent="0.35">
      <c r="A107" s="58" t="s">
        <v>190</v>
      </c>
      <c r="B107" s="58" t="s">
        <v>127</v>
      </c>
      <c r="C107" s="58" t="str">
        <f t="shared" si="1"/>
        <v>RegionalInstitutional capacity support or technical assistance</v>
      </c>
      <c r="D107" s="59">
        <v>4726988</v>
      </c>
    </row>
    <row r="108" spans="1:4" x14ac:dyDescent="0.35">
      <c r="A108" s="58" t="s">
        <v>191</v>
      </c>
      <c r="B108" s="58" t="s">
        <v>125</v>
      </c>
      <c r="C108" s="58" t="str">
        <f t="shared" si="1"/>
        <v>SurinameAgricultural and ecological resources</v>
      </c>
      <c r="D108" s="59">
        <v>300000</v>
      </c>
    </row>
    <row r="109" spans="1:4" x14ac:dyDescent="0.35">
      <c r="A109" s="58" t="s">
        <v>193</v>
      </c>
      <c r="B109" s="58" t="s">
        <v>120</v>
      </c>
      <c r="C109" s="58" t="str">
        <f t="shared" si="1"/>
        <v>UruguayEnergy, transport and other built environment infrastructure</v>
      </c>
      <c r="D109" s="59">
        <v>676000</v>
      </c>
    </row>
    <row r="110" spans="1:4" x14ac:dyDescent="0.35">
      <c r="A110" s="58" t="s">
        <v>193</v>
      </c>
      <c r="B110" s="58" t="s">
        <v>129</v>
      </c>
      <c r="C110" s="58" t="str">
        <f t="shared" si="1"/>
        <v>UruguayWater and wastewater systems</v>
      </c>
      <c r="D110" s="59">
        <v>16100000</v>
      </c>
    </row>
    <row r="111" spans="1:4" x14ac:dyDescent="0.35">
      <c r="C111" s="51" t="str">
        <f t="shared" si="1"/>
        <v/>
      </c>
      <c r="D111" s="52">
        <f>+SUM(D77:D110)</f>
        <v>1690870741</v>
      </c>
    </row>
    <row r="112" spans="1:4" x14ac:dyDescent="0.35">
      <c r="C112" s="51" t="str">
        <f t="shared" si="1"/>
        <v/>
      </c>
      <c r="D112" s="52"/>
    </row>
    <row r="113" spans="4:4" x14ac:dyDescent="0.35">
      <c r="D113" s="52"/>
    </row>
    <row r="114" spans="4:4" x14ac:dyDescent="0.35">
      <c r="D114" s="52"/>
    </row>
    <row r="115" spans="4:4" x14ac:dyDescent="0.35">
      <c r="D115" s="52"/>
    </row>
    <row r="116" spans="4:4" x14ac:dyDescent="0.35">
      <c r="D116" s="52"/>
    </row>
    <row r="117" spans="4:4" x14ac:dyDescent="0.35">
      <c r="D117" s="52"/>
    </row>
    <row r="118" spans="4:4" x14ac:dyDescent="0.35">
      <c r="D118" s="52"/>
    </row>
    <row r="119" spans="4:4" x14ac:dyDescent="0.35">
      <c r="D119" s="52"/>
    </row>
    <row r="120" spans="4:4" x14ac:dyDescent="0.35">
      <c r="D120" s="52"/>
    </row>
    <row r="121" spans="4:4" x14ac:dyDescent="0.35">
      <c r="D121" s="52"/>
    </row>
    <row r="122" spans="4:4" x14ac:dyDescent="0.35">
      <c r="D122" s="52"/>
    </row>
    <row r="123" spans="4:4" x14ac:dyDescent="0.35">
      <c r="D123" s="52"/>
    </row>
    <row r="124" spans="4:4" x14ac:dyDescent="0.35">
      <c r="D124" s="52"/>
    </row>
    <row r="125" spans="4:4" x14ac:dyDescent="0.35">
      <c r="D125" s="52"/>
    </row>
    <row r="126" spans="4:4" x14ac:dyDescent="0.35">
      <c r="D126" s="52"/>
    </row>
    <row r="127" spans="4:4" x14ac:dyDescent="0.35">
      <c r="D127" s="52"/>
    </row>
    <row r="128" spans="4:4" x14ac:dyDescent="0.35">
      <c r="D128" s="52"/>
    </row>
    <row r="129" spans="3:4" x14ac:dyDescent="0.35">
      <c r="D129" s="52"/>
    </row>
    <row r="130" spans="3:4" x14ac:dyDescent="0.35">
      <c r="D130" s="52"/>
    </row>
    <row r="131" spans="3:4" x14ac:dyDescent="0.35">
      <c r="C131" s="51" t="str">
        <f t="shared" si="1"/>
        <v/>
      </c>
    </row>
    <row r="132" spans="3:4" x14ac:dyDescent="0.35">
      <c r="C132" s="51" t="str">
        <f t="shared" si="1"/>
        <v/>
      </c>
    </row>
    <row r="133" spans="3:4" x14ac:dyDescent="0.35">
      <c r="C133" s="51" t="str">
        <f t="shared" si="1"/>
        <v/>
      </c>
    </row>
    <row r="134" spans="3:4" x14ac:dyDescent="0.35">
      <c r="C134" s="51" t="str">
        <f t="shared" si="1"/>
        <v/>
      </c>
    </row>
    <row r="135" spans="3:4" x14ac:dyDescent="0.35">
      <c r="C135" s="51" t="str">
        <f t="shared" si="1"/>
        <v/>
      </c>
    </row>
    <row r="136" spans="3:4" x14ac:dyDescent="0.35">
      <c r="C136" s="51" t="str">
        <f t="shared" si="1"/>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vt:lpstr>
      <vt:lpstr>Methodology</vt:lpstr>
      <vt:lpstr>Overview</vt:lpstr>
      <vt:lpstr>By Country</vt:lpstr>
      <vt:lpstr>By Category</vt:lpstr>
      <vt:lpstr>IDB Project-level Data</vt:lpstr>
      <vt:lpstr>Data1</vt:lpstr>
      <vt:lpstr>Data2</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Morandi</dc:creator>
  <cp:lastModifiedBy>Catalina Aguiar Parera</cp:lastModifiedBy>
  <dcterms:created xsi:type="dcterms:W3CDTF">2015-06-05T18:17:20Z</dcterms:created>
  <dcterms:modified xsi:type="dcterms:W3CDTF">2023-09-07T14:14:41Z</dcterms:modified>
</cp:coreProperties>
</file>